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comments17.xml" ContentType="application/vnd.openxmlformats-officedocument.spreadsheetml.comments+xml"/>
  <Override PartName="/xl/comments18.xml" ContentType="application/vnd.openxmlformats-officedocument.spreadsheetml.comments+xml"/>
  <Override PartName="/xl/comments19.xml" ContentType="application/vnd.openxmlformats-officedocument.spreadsheetml.comments+xml"/>
  <Override PartName="/xl/comments20.xml" ContentType="application/vnd.openxmlformats-officedocument.spreadsheetml.comments+xml"/>
  <Override PartName="/xl/comments21.xml" ContentType="application/vnd.openxmlformats-officedocument.spreadsheetml.comments+xml"/>
  <Override PartName="/xl/comments22.xml" ContentType="application/vnd.openxmlformats-officedocument.spreadsheetml.comments+xml"/>
  <Override PartName="/xl/comments23.xml" ContentType="application/vnd.openxmlformats-officedocument.spreadsheetml.comments+xml"/>
  <Override PartName="/xl/comments24.xml" ContentType="application/vnd.openxmlformats-officedocument.spreadsheetml.comments+xml"/>
  <Override PartName="/xl/comments25.xml" ContentType="application/vnd.openxmlformats-officedocument.spreadsheetml.comments+xml"/>
  <Override PartName="/xl/comments26.xml" ContentType="application/vnd.openxmlformats-officedocument.spreadsheetml.comments+xml"/>
  <Override PartName="/xl/comments27.xml" ContentType="application/vnd.openxmlformats-officedocument.spreadsheetml.comments+xml"/>
  <Override PartName="/xl/comments28.xml" ContentType="application/vnd.openxmlformats-officedocument.spreadsheetml.comments+xml"/>
  <Override PartName="/xl/comments29.xml" ContentType="application/vnd.openxmlformats-officedocument.spreadsheetml.comments+xml"/>
  <Override PartName="/xl/comments30.xml" ContentType="application/vnd.openxmlformats-officedocument.spreadsheetml.comments+xml"/>
  <Override PartName="/xl/comments31.xml" ContentType="application/vnd.openxmlformats-officedocument.spreadsheetml.comments+xml"/>
  <Override PartName="/xl/comments32.xml" ContentType="application/vnd.openxmlformats-officedocument.spreadsheetml.comments+xml"/>
  <Override PartName="/xl/comments33.xml" ContentType="application/vnd.openxmlformats-officedocument.spreadsheetml.comments+xml"/>
  <Override PartName="/xl/comments34.xml" ContentType="application/vnd.openxmlformats-officedocument.spreadsheetml.comments+xml"/>
  <Override PartName="/xl/comments35.xml" ContentType="application/vnd.openxmlformats-officedocument.spreadsheetml.comments+xml"/>
  <Override PartName="/xl/comments36.xml" ContentType="application/vnd.openxmlformats-officedocument.spreadsheetml.comments+xml"/>
  <Override PartName="/xl/comments37.xml" ContentType="application/vnd.openxmlformats-officedocument.spreadsheetml.comments+xml"/>
  <Override PartName="/xl/comments38.xml" ContentType="application/vnd.openxmlformats-officedocument.spreadsheetml.comments+xml"/>
  <Override PartName="/xl/comments39.xml" ContentType="application/vnd.openxmlformats-officedocument.spreadsheetml.comments+xml"/>
  <Override PartName="/xl/comments40.xml" ContentType="application/vnd.openxmlformats-officedocument.spreadsheetml.comments+xml"/>
  <Override PartName="/xl/comments41.xml" ContentType="application/vnd.openxmlformats-officedocument.spreadsheetml.comments+xml"/>
  <Override PartName="/xl/comments42.xml" ContentType="application/vnd.openxmlformats-officedocument.spreadsheetml.comments+xml"/>
  <Override PartName="/xl/comments43.xml" ContentType="application/vnd.openxmlformats-officedocument.spreadsheetml.comments+xml"/>
  <Override PartName="/xl/comments44.xml" ContentType="application/vnd.openxmlformats-officedocument.spreadsheetml.comments+xml"/>
  <Override PartName="/xl/comments45.xml" ContentType="application/vnd.openxmlformats-officedocument.spreadsheetml.comments+xml"/>
  <Override PartName="/xl/comments46.xml" ContentType="application/vnd.openxmlformats-officedocument.spreadsheetml.comments+xml"/>
  <Override PartName="/xl/comments47.xml" ContentType="application/vnd.openxmlformats-officedocument.spreadsheetml.comments+xml"/>
  <Override PartName="/xl/comments48.xml" ContentType="application/vnd.openxmlformats-officedocument.spreadsheetml.comments+xml"/>
  <Override PartName="/xl/comments49.xml" ContentType="application/vnd.openxmlformats-officedocument.spreadsheetml.comments+xml"/>
  <Override PartName="/xl/comments50.xml" ContentType="application/vnd.openxmlformats-officedocument.spreadsheetml.comments+xml"/>
  <Override PartName="/xl/comments51.xml" ContentType="application/vnd.openxmlformats-officedocument.spreadsheetml.comments+xml"/>
  <Override PartName="/xl/comments52.xml" ContentType="application/vnd.openxmlformats-officedocument.spreadsheetml.comments+xml"/>
  <Override PartName="/xl/comments53.xml" ContentType="application/vnd.openxmlformats-officedocument.spreadsheetml.comments+xml"/>
  <Override PartName="/xl/comments54.xml" ContentType="application/vnd.openxmlformats-officedocument.spreadsheetml.comments+xml"/>
  <Override PartName="/xl/comments55.xml" ContentType="application/vnd.openxmlformats-officedocument.spreadsheetml.comments+xml"/>
  <Override PartName="/xl/comments56.xml" ContentType="application/vnd.openxmlformats-officedocument.spreadsheetml.comments+xml"/>
  <Override PartName="/xl/comments57.xml" ContentType="application/vnd.openxmlformats-officedocument.spreadsheetml.comments+xml"/>
  <Override PartName="/xl/comments58.xml" ContentType="application/vnd.openxmlformats-officedocument.spreadsheetml.comments+xml"/>
  <Override PartName="/xl/comments59.xml" ContentType="application/vnd.openxmlformats-officedocument.spreadsheetml.comments+xml"/>
  <Override PartName="/xl/comments60.xml" ContentType="application/vnd.openxmlformats-officedocument.spreadsheetml.comments+xml"/>
  <Override PartName="/xl/comments61.xml" ContentType="application/vnd.openxmlformats-officedocument.spreadsheetml.comments+xml"/>
  <Override PartName="/xl/comments62.xml" ContentType="application/vnd.openxmlformats-officedocument.spreadsheetml.comments+xml"/>
  <Override PartName="/xl/comments63.xml" ContentType="application/vnd.openxmlformats-officedocument.spreadsheetml.comments+xml"/>
  <Override PartName="/xl/comments64.xml" ContentType="application/vnd.openxmlformats-officedocument.spreadsheetml.comments+xml"/>
  <Override PartName="/xl/comments65.xml" ContentType="application/vnd.openxmlformats-officedocument.spreadsheetml.comments+xml"/>
  <Override PartName="/xl/comments66.xml" ContentType="application/vnd.openxmlformats-officedocument.spreadsheetml.comments+xml"/>
  <Override PartName="/xl/comments67.xml" ContentType="application/vnd.openxmlformats-officedocument.spreadsheetml.comments+xml"/>
  <Override PartName="/xl/comments68.xml" ContentType="application/vnd.openxmlformats-officedocument.spreadsheetml.comments+xml"/>
  <Override PartName="/xl/comments69.xml" ContentType="application/vnd.openxmlformats-officedocument.spreadsheetml.comments+xml"/>
  <Override PartName="/xl/comments70.xml" ContentType="application/vnd.openxmlformats-officedocument.spreadsheetml.comments+xml"/>
  <Override PartName="/xl/comments71.xml" ContentType="application/vnd.openxmlformats-officedocument.spreadsheetml.comments+xml"/>
  <Override PartName="/xl/comments7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codeName="ThisWorkbook" defaultThemeVersion="124226"/>
  <mc:AlternateContent xmlns:mc="http://schemas.openxmlformats.org/markup-compatibility/2006">
    <mc:Choice Requires="x15">
      <x15ac:absPath xmlns:x15ac="http://schemas.microsoft.com/office/spreadsheetml/2010/11/ac" url="N:\Business Office\Budget\Budget Worksheets\"/>
    </mc:Choice>
  </mc:AlternateContent>
  <xr:revisionPtr revIDLastSave="0" documentId="13_ncr:1_{0FCA026F-19D8-4ED1-9C07-882D9E9FC5C8}" xr6:coauthVersionLast="47" xr6:coauthVersionMax="47" xr10:uidLastSave="{00000000-0000-0000-0000-000000000000}"/>
  <bookViews>
    <workbookView xWindow="-120" yWindow="-120" windowWidth="21840" windowHeight="13140" tabRatio="866" xr2:uid="{00000000-000D-0000-FFFF-FFFF00000000}"/>
  </bookViews>
  <sheets>
    <sheet name="Totals" sheetId="11" r:id="rId1"/>
    <sheet name="sal-ben" sheetId="14" state="hidden" r:id="rId2"/>
    <sheet name="122 - Prof Subs Wages" sheetId="81" r:id="rId3"/>
    <sheet name="123 - Prof Overtime Wages" sheetId="83" r:id="rId4"/>
    <sheet name="142 - HRA Sub Wages" sheetId="184" r:id="rId5"/>
    <sheet name="143 - HRA OT Wages" sheetId="185" r:id="rId6"/>
    <sheet name="151 - Tax Collector Commissions" sheetId="91" r:id="rId7"/>
    <sheet name="152 - Office-Clerical Sub Wages" sheetId="110" r:id="rId8"/>
    <sheet name="153 - Office-Clerical OT Wages" sheetId="111" r:id="rId9"/>
    <sheet name="162 - Custodian Sub Wages" sheetId="112" r:id="rId10"/>
    <sheet name="163 - Custodian OT Wages" sheetId="113" r:id="rId11"/>
    <sheet name="183 - SPO OT Wages" sheetId="189" r:id="rId12"/>
    <sheet name="192 - Aide Sub Wages" sheetId="82" r:id="rId13"/>
    <sheet name="193 - Aide Overtime Wages" sheetId="84" r:id="rId14"/>
    <sheet name="240 - Tuition Expense" sheetId="12" r:id="rId15"/>
    <sheet name="310 - Official-Admin Svcs" sheetId="71" r:id="rId16"/>
    <sheet name="322 - Prof Ed Svcs - IUs" sheetId="55" r:id="rId17"/>
    <sheet name="323-Prof Ed Svcs-Oth Ed Agency" sheetId="69" r:id="rId18"/>
    <sheet name="329 - Prof Ednl Svcs - Oth" sheetId="119" r:id="rId19"/>
    <sheet name="330 - Other Prof Svcs" sheetId="120" r:id="rId20"/>
    <sheet name="348 - Technology Services" sheetId="121" r:id="rId21"/>
    <sheet name="349 - Other Technical Svcs" sheetId="122" r:id="rId22"/>
    <sheet name="350-Security Safety Svcs" sheetId="123" r:id="rId23"/>
    <sheet name="360-Employee Trng &amp; Dev" sheetId="124" r:id="rId24"/>
    <sheet name="390 - Oth Purch Prof &amp; Tec Svcs" sheetId="125" r:id="rId25"/>
    <sheet name="410 - Cleaning Svcs" sheetId="115" r:id="rId26"/>
    <sheet name="411 - Disposal Svcs" sheetId="116" r:id="rId27"/>
    <sheet name="412 - Snow Plow Svcs" sheetId="117" r:id="rId28"/>
    <sheet name="413 - Custodial Svcs" sheetId="118" r:id="rId29"/>
    <sheet name="414 - Lawn Care Svcs" sheetId="126" r:id="rId30"/>
    <sheet name="424 - Water-Sewage" sheetId="127" r:id="rId31"/>
    <sheet name="431 - Repairs &amp; Maint of Bldg" sheetId="128" r:id="rId32"/>
    <sheet name="432 - Repairs &amp; Maint of Equip" sheetId="129" r:id="rId33"/>
    <sheet name="433 - Repairs &amp; Maint of Veh" sheetId="130" r:id="rId34"/>
    <sheet name="438-Maint,Repair Sys,Eq,Infra" sheetId="131" r:id="rId35"/>
    <sheet name="442 - Rental of Equipment" sheetId="132" r:id="rId36"/>
    <sheet name="444 - Rental of Vehicles" sheetId="133" r:id="rId37"/>
    <sheet name="448 - Lease-Rental HW&amp;Rel Tech" sheetId="134" r:id="rId38"/>
    <sheet name="449 - Other Rentals" sheetId="135" r:id="rId39"/>
    <sheet name="513 - Field Trips" sheetId="136" r:id="rId40"/>
    <sheet name="516 - Trans Svcs from IU" sheetId="137" r:id="rId41"/>
    <sheet name="522 - Auto Insurance" sheetId="138" r:id="rId42"/>
    <sheet name="525 - Bonding Insurance" sheetId="139" r:id="rId43"/>
    <sheet name="529 - Other Insurance" sheetId="140" r:id="rId44"/>
    <sheet name="530 - Communications" sheetId="141" r:id="rId45"/>
    <sheet name="538 - Transport-Telecom Svcs" sheetId="142" r:id="rId46"/>
    <sheet name="549 - Advertising" sheetId="143" r:id="rId47"/>
    <sheet name="550 - Printing and Binding" sheetId="144" r:id="rId48"/>
    <sheet name="561 - Tuition to Other PA Sch" sheetId="145" r:id="rId49"/>
    <sheet name="562 - Tuition to PA Charter Sch" sheetId="146" r:id="rId50"/>
    <sheet name="563 - Tuition to Nonpublic Sch" sheetId="147" r:id="rId51"/>
    <sheet name="564 - Tuition to AVTS" sheetId="148" r:id="rId52"/>
    <sheet name="566 - Tui-Higher Ed &amp; Technl" sheetId="149" r:id="rId53"/>
    <sheet name="567 - Tuition to Appr Priv Sch" sheetId="150" r:id="rId54"/>
    <sheet name="568 - Tuition to PRRI &amp; Det Ctr" sheetId="151" r:id="rId55"/>
    <sheet name="569 - Tuition - Other" sheetId="152" r:id="rId56"/>
    <sheet name="580 - Travel" sheetId="153" r:id="rId57"/>
    <sheet name="591 - Misc Purch Svcs" sheetId="154" r:id="rId58"/>
    <sheet name="594-IU Pmts by WH-Spec Classes" sheetId="155" r:id="rId59"/>
    <sheet name="595 - IU Payments by WH" sheetId="156" r:id="rId60"/>
    <sheet name="599 - Other Misc Purch Svcs" sheetId="157" r:id="rId61"/>
    <sheet name="610 - General Supplies" sheetId="158" r:id="rId62"/>
    <sheet name="631 - Student Meals" sheetId="159" r:id="rId63"/>
    <sheet name="634 - Snacks" sheetId="160" r:id="rId64"/>
    <sheet name="635 - MealsRefreshments" sheetId="161" r:id="rId65"/>
    <sheet name="640 - Books &amp; Periodicals" sheetId="162" r:id="rId66"/>
    <sheet name="650 - Supplies &amp; Fees-Tech Rel" sheetId="163" r:id="rId67"/>
    <sheet name="752 - Capital Eq - OrigAdd" sheetId="164" r:id="rId68"/>
    <sheet name="756 - Cap Tech Hdwe &amp; Eq-ORIG " sheetId="165" r:id="rId69"/>
    <sheet name="758 - Cap Tech Software - ORIG" sheetId="166" r:id="rId70"/>
    <sheet name="762 - Capital Equipment Repl" sheetId="167" r:id="rId71"/>
    <sheet name="766 - Cap Tech Hdwe&amp;Eq-REPLACE" sheetId="168" r:id="rId72"/>
    <sheet name="768 - Capital Tech Eq Repl" sheetId="182" r:id="rId73"/>
    <sheet name="810 - Dues and Fees" sheetId="170" r:id="rId74"/>
    <sheet name="820 - Claims &amp; Judgments" sheetId="172" r:id="rId75"/>
    <sheet name="834 - Interest-Leases" sheetId="186" r:id="rId76"/>
    <sheet name="840 - Contingency" sheetId="183" r:id="rId77"/>
    <sheet name="860 - Grants to Munis &amp; CSOs" sheetId="173" r:id="rId78"/>
    <sheet name="891 - Miscellaneous" sheetId="174" r:id="rId79"/>
    <sheet name="893 - Scholarships" sheetId="188" r:id="rId80"/>
    <sheet name="894-Student Conferences &amp; Fees" sheetId="175" r:id="rId81"/>
    <sheet name="913 - Leases - Principal Pmts" sheetId="187" r:id="rId82"/>
    <sheet name="932 - Capital Reserve Funds" sheetId="179" r:id="rId83"/>
    <sheet name="939 - Other Fund Transfers" sheetId="180" r:id="rId84"/>
    <sheet name="990 - Misc Other Uses of Funds" sheetId="181" r:id="rId85"/>
  </sheets>
  <definedNames>
    <definedName name="_xlnm.Print_Area" localSheetId="0">Totals!$A$1:$C$93</definedName>
    <definedName name="TotalsB1">Totals!$B$1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7" i="189" l="1"/>
  <c r="B96" i="11" l="1"/>
  <c r="B95" i="11"/>
  <c r="B94" i="11"/>
  <c r="C93" i="11"/>
  <c r="B93" i="11"/>
  <c r="B18" i="11"/>
  <c r="B21" i="11"/>
  <c r="B19" i="11"/>
  <c r="B15" i="11" l="1"/>
  <c r="A15" i="11"/>
  <c r="E18" i="189"/>
  <c r="E17" i="189"/>
  <c r="E16" i="189"/>
  <c r="E15" i="189"/>
  <c r="E14" i="189"/>
  <c r="E13" i="189"/>
  <c r="E12" i="189"/>
  <c r="E11" i="189"/>
  <c r="E10" i="189"/>
  <c r="E9" i="189"/>
  <c r="E8" i="189"/>
  <c r="E19" i="189" s="1"/>
  <c r="E7" i="189"/>
  <c r="B4" i="189"/>
  <c r="A4" i="189"/>
  <c r="B3" i="189"/>
  <c r="A3" i="189"/>
  <c r="B2" i="189"/>
  <c r="A2" i="189"/>
  <c r="B1" i="189"/>
  <c r="A1" i="189"/>
  <c r="B87" i="11"/>
  <c r="A87" i="11"/>
  <c r="D17" i="188"/>
  <c r="D16" i="188"/>
  <c r="D15" i="188"/>
  <c r="D14" i="188"/>
  <c r="D13" i="188"/>
  <c r="D12" i="188"/>
  <c r="D11" i="188"/>
  <c r="D10" i="188"/>
  <c r="D9" i="188"/>
  <c r="D8" i="188"/>
  <c r="D7" i="188"/>
  <c r="D18" i="188" s="1"/>
  <c r="B4" i="188"/>
  <c r="A4" i="188"/>
  <c r="B3" i="188"/>
  <c r="A3" i="188"/>
  <c r="B2" i="188"/>
  <c r="A2" i="188"/>
  <c r="B1" i="188"/>
  <c r="A1" i="188"/>
  <c r="D28" i="148"/>
  <c r="D14" i="148"/>
  <c r="D15" i="148"/>
  <c r="D16" i="148"/>
  <c r="D17" i="148"/>
  <c r="D18" i="148"/>
  <c r="D19" i="148"/>
  <c r="D20" i="148"/>
  <c r="D21" i="148"/>
  <c r="D22" i="148"/>
  <c r="D23" i="148"/>
  <c r="D29" i="187"/>
  <c r="D21" i="187"/>
  <c r="D22" i="187"/>
  <c r="D23" i="187"/>
  <c r="D18" i="186"/>
  <c r="D8" i="186"/>
  <c r="D9" i="186"/>
  <c r="D10" i="186"/>
  <c r="D11" i="186"/>
  <c r="D12" i="186"/>
  <c r="D13" i="186"/>
  <c r="D14" i="186"/>
  <c r="D15" i="186"/>
  <c r="D16" i="186"/>
  <c r="D17" i="186"/>
  <c r="D7" i="186"/>
  <c r="D8" i="187"/>
  <c r="D9" i="187"/>
  <c r="D10" i="187"/>
  <c r="D11" i="187"/>
  <c r="D12" i="187"/>
  <c r="D13" i="187"/>
  <c r="D14" i="187"/>
  <c r="D15" i="187"/>
  <c r="D16" i="187"/>
  <c r="D17" i="187"/>
  <c r="D18" i="187"/>
  <c r="D19" i="187"/>
  <c r="D20" i="187"/>
  <c r="D24" i="187"/>
  <c r="D25" i="187"/>
  <c r="D26" i="187"/>
  <c r="D27" i="187"/>
  <c r="D28" i="187"/>
  <c r="D7" i="187"/>
  <c r="A89" i="11"/>
  <c r="A83" i="11"/>
  <c r="B4" i="187"/>
  <c r="A4" i="187"/>
  <c r="B3" i="187"/>
  <c r="A3" i="187"/>
  <c r="B2" i="187"/>
  <c r="A2" i="187"/>
  <c r="B1" i="187"/>
  <c r="A1" i="187"/>
  <c r="B4" i="186"/>
  <c r="A4" i="186"/>
  <c r="B3" i="186"/>
  <c r="A3" i="186"/>
  <c r="B2" i="186"/>
  <c r="A2" i="186"/>
  <c r="B1" i="186"/>
  <c r="A1" i="186"/>
  <c r="D15" i="153"/>
  <c r="D16" i="153"/>
  <c r="D17" i="153"/>
  <c r="D18" i="153"/>
  <c r="D19" i="153"/>
  <c r="D20" i="153"/>
  <c r="D21" i="153"/>
  <c r="D22" i="153"/>
  <c r="D19" i="124"/>
  <c r="D20" i="124"/>
  <c r="D16" i="124"/>
  <c r="D17" i="124"/>
  <c r="D18" i="124"/>
  <c r="D21" i="124"/>
  <c r="D22" i="124"/>
  <c r="D23" i="124"/>
  <c r="D16" i="120"/>
  <c r="D17" i="120"/>
  <c r="D18" i="120"/>
  <c r="D19" i="120"/>
  <c r="D20" i="120"/>
  <c r="D21" i="120"/>
  <c r="D22" i="120"/>
  <c r="D23" i="120"/>
  <c r="D24" i="120"/>
  <c r="E17" i="84"/>
  <c r="E18" i="84"/>
  <c r="E19" i="84"/>
  <c r="E20" i="84"/>
  <c r="E21" i="84"/>
  <c r="E22" i="84"/>
  <c r="E23" i="84"/>
  <c r="E24" i="84"/>
  <c r="E25" i="84"/>
  <c r="E20" i="83"/>
  <c r="E21" i="83"/>
  <c r="E17" i="83"/>
  <c r="E18" i="83"/>
  <c r="E19" i="83"/>
  <c r="E22" i="83"/>
  <c r="E23" i="83"/>
  <c r="E24" i="83"/>
  <c r="B89" i="11" l="1"/>
  <c r="B83" i="11"/>
  <c r="D7" i="84"/>
  <c r="D7" i="82"/>
  <c r="D7" i="113"/>
  <c r="D7" i="112"/>
  <c r="D7" i="111"/>
  <c r="D7" i="110"/>
  <c r="D7" i="185"/>
  <c r="D7" i="184"/>
  <c r="E7" i="81"/>
  <c r="D26" i="152" l="1"/>
  <c r="D13" i="152"/>
  <c r="D14" i="152"/>
  <c r="D15" i="152"/>
  <c r="D16" i="152"/>
  <c r="D17" i="152"/>
  <c r="D18" i="152"/>
  <c r="D19" i="152"/>
  <c r="D20" i="152"/>
  <c r="D15" i="55"/>
  <c r="D16" i="55"/>
  <c r="D17" i="55"/>
  <c r="D18" i="55"/>
  <c r="D19" i="55"/>
  <c r="D20" i="55"/>
  <c r="D21" i="55"/>
  <c r="D22" i="55"/>
  <c r="E7" i="185" l="1"/>
  <c r="B9" i="11"/>
  <c r="B8" i="11"/>
  <c r="A9" i="11"/>
  <c r="E18" i="185"/>
  <c r="E17" i="185"/>
  <c r="E16" i="185"/>
  <c r="E15" i="185"/>
  <c r="E14" i="185"/>
  <c r="E13" i="185"/>
  <c r="E12" i="185"/>
  <c r="E11" i="185"/>
  <c r="E10" i="185"/>
  <c r="E9" i="185"/>
  <c r="E8" i="185"/>
  <c r="E19" i="185" s="1"/>
  <c r="B4" i="185"/>
  <c r="A4" i="185"/>
  <c r="B3" i="185"/>
  <c r="A3" i="185"/>
  <c r="B2" i="185"/>
  <c r="A2" i="185"/>
  <c r="B1" i="185"/>
  <c r="A1" i="185"/>
  <c r="A8" i="11"/>
  <c r="E17" i="184"/>
  <c r="E18" i="184"/>
  <c r="E19" i="184" s="1"/>
  <c r="E7" i="184"/>
  <c r="E16" i="184"/>
  <c r="E15" i="184"/>
  <c r="E14" i="184"/>
  <c r="E13" i="184"/>
  <c r="E12" i="184"/>
  <c r="E11" i="184"/>
  <c r="E10" i="184"/>
  <c r="E9" i="184"/>
  <c r="E8" i="184"/>
  <c r="B4" i="184"/>
  <c r="A4" i="184"/>
  <c r="B3" i="184"/>
  <c r="B2" i="184"/>
  <c r="B1" i="184"/>
  <c r="D31" i="162" l="1"/>
  <c r="D32" i="162"/>
  <c r="D33" i="162"/>
  <c r="D34" i="162"/>
  <c r="D35" i="162"/>
  <c r="D36" i="162"/>
  <c r="D37" i="162"/>
  <c r="D38" i="162"/>
  <c r="D17" i="162"/>
  <c r="D18" i="162"/>
  <c r="D19" i="162"/>
  <c r="D20" i="162"/>
  <c r="D21" i="162"/>
  <c r="D22" i="162"/>
  <c r="D23" i="162"/>
  <c r="D24" i="162"/>
  <c r="D25" i="162"/>
  <c r="D26" i="162"/>
  <c r="D27" i="162"/>
  <c r="D28" i="162"/>
  <c r="D29" i="162"/>
  <c r="D30" i="162"/>
  <c r="D27" i="158" l="1"/>
  <c r="D28" i="158"/>
  <c r="D29" i="158"/>
  <c r="D30" i="158"/>
  <c r="D31" i="158"/>
  <c r="D40" i="158" l="1"/>
  <c r="D36" i="158"/>
  <c r="D37" i="158"/>
  <c r="D38" i="158"/>
  <c r="D39" i="158"/>
  <c r="D17" i="183" l="1"/>
  <c r="D8" i="183"/>
  <c r="D9" i="183"/>
  <c r="D10" i="183"/>
  <c r="D11" i="183"/>
  <c r="D12" i="183"/>
  <c r="D13" i="183"/>
  <c r="D14" i="183"/>
  <c r="D15" i="183"/>
  <c r="D16" i="183"/>
  <c r="D7" i="183"/>
  <c r="D18" i="183" l="1"/>
  <c r="A84" i="11"/>
  <c r="B84" i="11"/>
  <c r="B4" i="183"/>
  <c r="A4" i="183"/>
  <c r="B3" i="183"/>
  <c r="A3" i="183"/>
  <c r="B2" i="183"/>
  <c r="A2" i="183"/>
  <c r="B1" i="183"/>
  <c r="A1" i="183"/>
  <c r="D15" i="158" l="1"/>
  <c r="D16" i="158"/>
  <c r="D17" i="158"/>
  <c r="D18" i="158"/>
  <c r="D19" i="158"/>
  <c r="D20" i="158"/>
  <c r="D21" i="158"/>
  <c r="D22" i="158"/>
  <c r="D23" i="158"/>
  <c r="D24" i="158"/>
  <c r="D25" i="158"/>
  <c r="A92" i="11" l="1"/>
  <c r="A91" i="11"/>
  <c r="A90" i="11"/>
  <c r="A88" i="11"/>
  <c r="A86" i="11"/>
  <c r="A85" i="11"/>
  <c r="A82" i="11"/>
  <c r="A81" i="11"/>
  <c r="A80" i="11"/>
  <c r="A79" i="11"/>
  <c r="A78" i="11"/>
  <c r="A77" i="11"/>
  <c r="A76" i="11"/>
  <c r="A75" i="11"/>
  <c r="A74" i="11"/>
  <c r="A73" i="11"/>
  <c r="A72" i="11"/>
  <c r="A71" i="11"/>
  <c r="A70" i="11"/>
  <c r="A69" i="11"/>
  <c r="D18" i="182"/>
  <c r="D17" i="182"/>
  <c r="D16" i="182"/>
  <c r="D15" i="182"/>
  <c r="D14" i="182"/>
  <c r="D13" i="182"/>
  <c r="D12" i="182"/>
  <c r="D11" i="182"/>
  <c r="D10" i="182"/>
  <c r="D9" i="182"/>
  <c r="D8" i="182"/>
  <c r="D7" i="182"/>
  <c r="B4" i="182"/>
  <c r="A4" i="182"/>
  <c r="B3" i="182"/>
  <c r="A3" i="182"/>
  <c r="B2" i="182"/>
  <c r="A2" i="182"/>
  <c r="B1" i="182"/>
  <c r="A1" i="182"/>
  <c r="C19" i="182" l="1"/>
  <c r="D19" i="182" s="1"/>
  <c r="D20" i="182" s="1"/>
  <c r="B80" i="11" s="1"/>
  <c r="D14" i="128"/>
  <c r="D7" i="130"/>
  <c r="D7" i="131"/>
  <c r="D17" i="132"/>
  <c r="D7" i="132"/>
  <c r="D15" i="135"/>
  <c r="D7" i="135"/>
  <c r="D17" i="136"/>
  <c r="D8" i="136"/>
  <c r="D9" i="136"/>
  <c r="D10" i="136"/>
  <c r="D11" i="136"/>
  <c r="D12" i="136"/>
  <c r="D13" i="136"/>
  <c r="D14" i="136"/>
  <c r="D15" i="136"/>
  <c r="D16" i="136"/>
  <c r="D7" i="136"/>
  <c r="D7" i="137"/>
  <c r="D16" i="137"/>
  <c r="D17" i="137"/>
  <c r="D8" i="137"/>
  <c r="D9" i="137"/>
  <c r="D10" i="137"/>
  <c r="D11" i="137"/>
  <c r="D12" i="137"/>
  <c r="D13" i="137"/>
  <c r="D14" i="137"/>
  <c r="D15" i="137"/>
  <c r="D7" i="138"/>
  <c r="D8" i="138"/>
  <c r="D9" i="138"/>
  <c r="D10" i="138"/>
  <c r="D11" i="138"/>
  <c r="D12" i="138"/>
  <c r="D13" i="138"/>
  <c r="D14" i="138"/>
  <c r="D15" i="138"/>
  <c r="D16" i="138"/>
  <c r="D17" i="138"/>
  <c r="D7" i="139"/>
  <c r="D17" i="139"/>
  <c r="D8" i="139"/>
  <c r="D9" i="139"/>
  <c r="D10" i="139"/>
  <c r="D11" i="139"/>
  <c r="D12" i="139"/>
  <c r="D13" i="139"/>
  <c r="D14" i="139"/>
  <c r="D15" i="139"/>
  <c r="D16" i="139"/>
  <c r="D7" i="140"/>
  <c r="D17" i="140"/>
  <c r="D8" i="140"/>
  <c r="D9" i="140"/>
  <c r="D10" i="140"/>
  <c r="D11" i="140"/>
  <c r="D12" i="140"/>
  <c r="D13" i="140"/>
  <c r="D14" i="140"/>
  <c r="D15" i="140"/>
  <c r="D16" i="140"/>
  <c r="D7" i="141"/>
  <c r="D17" i="141"/>
  <c r="D8" i="141"/>
  <c r="D9" i="141"/>
  <c r="D10" i="141"/>
  <c r="D11" i="141"/>
  <c r="D12" i="141"/>
  <c r="D13" i="141"/>
  <c r="D14" i="141"/>
  <c r="D15" i="141"/>
  <c r="D16" i="141"/>
  <c r="D7" i="142"/>
  <c r="D8" i="142"/>
  <c r="D9" i="142"/>
  <c r="D10" i="142"/>
  <c r="D11" i="142"/>
  <c r="D12" i="142"/>
  <c r="D13" i="142"/>
  <c r="D14" i="142"/>
  <c r="D15" i="142"/>
  <c r="D16" i="142"/>
  <c r="D17" i="142"/>
  <c r="D7" i="143"/>
  <c r="D8" i="143"/>
  <c r="D9" i="143"/>
  <c r="D10" i="143"/>
  <c r="D11" i="143"/>
  <c r="D12" i="143"/>
  <c r="D13" i="143"/>
  <c r="D14" i="143"/>
  <c r="D15" i="143"/>
  <c r="D16" i="143"/>
  <c r="D17" i="143"/>
  <c r="D7" i="144"/>
  <c r="D17" i="144"/>
  <c r="D8" i="144"/>
  <c r="D9" i="144"/>
  <c r="D10" i="144"/>
  <c r="D11" i="144"/>
  <c r="D12" i="144"/>
  <c r="D13" i="144"/>
  <c r="D14" i="144"/>
  <c r="D15" i="144"/>
  <c r="D16" i="144"/>
  <c r="D7" i="153"/>
  <c r="D18" i="136" l="1"/>
  <c r="B47" i="11" s="1"/>
  <c r="D18" i="142"/>
  <c r="B53" i="11" s="1"/>
  <c r="D18" i="143"/>
  <c r="B54" i="11" s="1"/>
  <c r="D18" i="144"/>
  <c r="B55" i="11" s="1"/>
  <c r="D18" i="140"/>
  <c r="B51" i="11" s="1"/>
  <c r="D18" i="137"/>
  <c r="B48" i="11" s="1"/>
  <c r="D18" i="138"/>
  <c r="B49" i="11" s="1"/>
  <c r="D18" i="141"/>
  <c r="B52" i="11" s="1"/>
  <c r="D18" i="139"/>
  <c r="B50" i="11" s="1"/>
  <c r="D7" i="145" l="1"/>
  <c r="D17" i="146"/>
  <c r="D7" i="146"/>
  <c r="D17" i="147"/>
  <c r="D7" i="147"/>
  <c r="D7" i="148"/>
  <c r="D7" i="149"/>
  <c r="D7" i="150"/>
  <c r="D15" i="151"/>
  <c r="D7" i="151"/>
  <c r="D7" i="152"/>
  <c r="D14" i="153"/>
  <c r="D8" i="153"/>
  <c r="D9" i="153"/>
  <c r="D10" i="153"/>
  <c r="D11" i="153"/>
  <c r="D12" i="153"/>
  <c r="D13" i="153"/>
  <c r="D23" i="153"/>
  <c r="D24" i="153"/>
  <c r="D25" i="153"/>
  <c r="D7" i="154"/>
  <c r="D17" i="154"/>
  <c r="D8" i="154"/>
  <c r="D9" i="154"/>
  <c r="D10" i="154"/>
  <c r="D11" i="154"/>
  <c r="D12" i="154"/>
  <c r="D13" i="154"/>
  <c r="D14" i="154"/>
  <c r="D15" i="154"/>
  <c r="D16" i="154"/>
  <c r="D7" i="160"/>
  <c r="D17" i="156"/>
  <c r="D7" i="156"/>
  <c r="D17" i="157"/>
  <c r="D7" i="157"/>
  <c r="D42" i="158"/>
  <c r="D41" i="158"/>
  <c r="D35" i="158"/>
  <c r="D26" i="158"/>
  <c r="D17" i="159"/>
  <c r="D12" i="159"/>
  <c r="D7" i="159"/>
  <c r="D15" i="159"/>
  <c r="D8" i="159"/>
  <c r="D9" i="159"/>
  <c r="D10" i="159"/>
  <c r="D11" i="159"/>
  <c r="D13" i="159"/>
  <c r="D14" i="159"/>
  <c r="D16" i="159"/>
  <c r="D17" i="160"/>
  <c r="D8" i="160"/>
  <c r="D9" i="160"/>
  <c r="D10" i="160"/>
  <c r="D11" i="160"/>
  <c r="D12" i="160"/>
  <c r="D13" i="160"/>
  <c r="D14" i="160"/>
  <c r="D15" i="160"/>
  <c r="D16" i="160"/>
  <c r="D7" i="161"/>
  <c r="D8" i="161"/>
  <c r="D9" i="161"/>
  <c r="D10" i="161"/>
  <c r="D11" i="161"/>
  <c r="D12" i="161"/>
  <c r="D13" i="161"/>
  <c r="D14" i="161"/>
  <c r="D15" i="161"/>
  <c r="D16" i="161"/>
  <c r="D17" i="161"/>
  <c r="D15" i="162"/>
  <c r="D7" i="164"/>
  <c r="D9" i="165"/>
  <c r="D18" i="167"/>
  <c r="D7" i="167"/>
  <c r="D18" i="154" l="1"/>
  <c r="B65" i="11" s="1"/>
  <c r="D18" i="160"/>
  <c r="B71" i="11" s="1"/>
  <c r="D26" i="153"/>
  <c r="B64" i="11" s="1"/>
  <c r="D18" i="159"/>
  <c r="B70" i="11" s="1"/>
  <c r="D18" i="161"/>
  <c r="B72" i="11" s="1"/>
  <c r="D8" i="170" l="1"/>
  <c r="D7" i="170"/>
  <c r="D11" i="172"/>
  <c r="D17" i="173"/>
  <c r="D7" i="173"/>
  <c r="D14" i="174"/>
  <c r="D7" i="174"/>
  <c r="D7" i="175"/>
  <c r="D17" i="179"/>
  <c r="D12" i="179"/>
  <c r="D9" i="180"/>
  <c r="D13" i="180"/>
  <c r="D17" i="180"/>
  <c r="D11" i="180"/>
  <c r="D17" i="181"/>
  <c r="D16" i="181"/>
  <c r="D15" i="181"/>
  <c r="D14" i="181"/>
  <c r="D13" i="181"/>
  <c r="D12" i="181"/>
  <c r="D11" i="181"/>
  <c r="D10" i="181"/>
  <c r="D9" i="181"/>
  <c r="D8" i="181"/>
  <c r="D7" i="181"/>
  <c r="B4" i="181"/>
  <c r="A4" i="181"/>
  <c r="B3" i="181"/>
  <c r="A3" i="181"/>
  <c r="B2" i="181"/>
  <c r="A2" i="181"/>
  <c r="B1" i="181"/>
  <c r="A1" i="181"/>
  <c r="D16" i="180"/>
  <c r="D15" i="180"/>
  <c r="D14" i="180"/>
  <c r="D12" i="180"/>
  <c r="D10" i="180"/>
  <c r="D8" i="180"/>
  <c r="D7" i="180"/>
  <c r="B4" i="180"/>
  <c r="A4" i="180"/>
  <c r="B3" i="180"/>
  <c r="A3" i="180"/>
  <c r="B2" i="180"/>
  <c r="A2" i="180"/>
  <c r="B1" i="180"/>
  <c r="A1" i="180"/>
  <c r="D16" i="179"/>
  <c r="D15" i="179"/>
  <c r="D14" i="179"/>
  <c r="D13" i="179"/>
  <c r="D11" i="179"/>
  <c r="D10" i="179"/>
  <c r="D9" i="179"/>
  <c r="D8" i="179"/>
  <c r="D7" i="179"/>
  <c r="B4" i="179"/>
  <c r="A4" i="179"/>
  <c r="B3" i="179"/>
  <c r="A3" i="179"/>
  <c r="B2" i="179"/>
  <c r="A2" i="179"/>
  <c r="B1" i="179"/>
  <c r="A1" i="179"/>
  <c r="D17" i="175"/>
  <c r="D16" i="175"/>
  <c r="D15" i="175"/>
  <c r="D14" i="175"/>
  <c r="D13" i="175"/>
  <c r="D12" i="175"/>
  <c r="D11" i="175"/>
  <c r="D10" i="175"/>
  <c r="D9" i="175"/>
  <c r="D8" i="175"/>
  <c r="B4" i="175"/>
  <c r="A4" i="175"/>
  <c r="B3" i="175"/>
  <c r="A3" i="175"/>
  <c r="B2" i="175"/>
  <c r="A2" i="175"/>
  <c r="B1" i="175"/>
  <c r="A1" i="175"/>
  <c r="D17" i="174"/>
  <c r="D16" i="174"/>
  <c r="D15" i="174"/>
  <c r="D13" i="174"/>
  <c r="D12" i="174"/>
  <c r="D11" i="174"/>
  <c r="D10" i="174"/>
  <c r="D9" i="174"/>
  <c r="D8" i="174"/>
  <c r="B4" i="174"/>
  <c r="A4" i="174"/>
  <c r="B3" i="174"/>
  <c r="A3" i="174"/>
  <c r="B2" i="174"/>
  <c r="A2" i="174"/>
  <c r="B1" i="174"/>
  <c r="A1" i="174"/>
  <c r="D16" i="173"/>
  <c r="D15" i="173"/>
  <c r="D14" i="173"/>
  <c r="D13" i="173"/>
  <c r="D12" i="173"/>
  <c r="D11" i="173"/>
  <c r="D10" i="173"/>
  <c r="D9" i="173"/>
  <c r="D8" i="173"/>
  <c r="B4" i="173"/>
  <c r="A4" i="173"/>
  <c r="B3" i="173"/>
  <c r="A3" i="173"/>
  <c r="B2" i="173"/>
  <c r="A2" i="173"/>
  <c r="B1" i="173"/>
  <c r="A1" i="173"/>
  <c r="D17" i="172"/>
  <c r="D16" i="172"/>
  <c r="D15" i="172"/>
  <c r="D14" i="172"/>
  <c r="D13" i="172"/>
  <c r="D12" i="172"/>
  <c r="D10" i="172"/>
  <c r="D9" i="172"/>
  <c r="D8" i="172"/>
  <c r="D7" i="172"/>
  <c r="B4" i="172"/>
  <c r="A4" i="172"/>
  <c r="B3" i="172"/>
  <c r="A3" i="172"/>
  <c r="B2" i="172"/>
  <c r="A2" i="172"/>
  <c r="B1" i="172"/>
  <c r="A1" i="172"/>
  <c r="D17" i="170"/>
  <c r="D9" i="170"/>
  <c r="D10" i="170"/>
  <c r="D11" i="170"/>
  <c r="D12" i="170"/>
  <c r="D13" i="170"/>
  <c r="D14" i="170"/>
  <c r="D15" i="170"/>
  <c r="D16" i="170"/>
  <c r="B4" i="170"/>
  <c r="A4" i="170"/>
  <c r="B3" i="170"/>
  <c r="A3" i="170"/>
  <c r="B2" i="170"/>
  <c r="A2" i="170"/>
  <c r="B1" i="170"/>
  <c r="A1" i="170"/>
  <c r="D18" i="168"/>
  <c r="D17" i="168"/>
  <c r="D16" i="168"/>
  <c r="D15" i="168"/>
  <c r="D14" i="168"/>
  <c r="D13" i="168"/>
  <c r="D12" i="168"/>
  <c r="D11" i="168"/>
  <c r="D10" i="168"/>
  <c r="D9" i="168"/>
  <c r="D8" i="168"/>
  <c r="D7" i="168"/>
  <c r="B4" i="168"/>
  <c r="A4" i="168"/>
  <c r="B3" i="168"/>
  <c r="A3" i="168"/>
  <c r="B2" i="168"/>
  <c r="A2" i="168"/>
  <c r="B1" i="168"/>
  <c r="A1" i="168"/>
  <c r="D17" i="167"/>
  <c r="D16" i="167"/>
  <c r="D15" i="167"/>
  <c r="D14" i="167"/>
  <c r="D13" i="167"/>
  <c r="D12" i="167"/>
  <c r="D11" i="167"/>
  <c r="D10" i="167"/>
  <c r="D9" i="167"/>
  <c r="D8" i="167"/>
  <c r="B4" i="167"/>
  <c r="A4" i="167"/>
  <c r="B3" i="167"/>
  <c r="A3" i="167"/>
  <c r="B2" i="167"/>
  <c r="A2" i="167"/>
  <c r="B1" i="167"/>
  <c r="A1" i="167"/>
  <c r="D18" i="166"/>
  <c r="D17" i="166"/>
  <c r="D16" i="166"/>
  <c r="D15" i="166"/>
  <c r="D14" i="166"/>
  <c r="D13" i="166"/>
  <c r="D12" i="166"/>
  <c r="D11" i="166"/>
  <c r="D10" i="166"/>
  <c r="D9" i="166"/>
  <c r="D8" i="166"/>
  <c r="D7" i="166"/>
  <c r="B4" i="166"/>
  <c r="A4" i="166"/>
  <c r="B3" i="166"/>
  <c r="A3" i="166"/>
  <c r="B2" i="166"/>
  <c r="A2" i="166"/>
  <c r="B1" i="166"/>
  <c r="A1" i="166"/>
  <c r="D18" i="165"/>
  <c r="D17" i="165"/>
  <c r="D16" i="165"/>
  <c r="D15" i="165"/>
  <c r="D14" i="165"/>
  <c r="D13" i="165"/>
  <c r="D12" i="165"/>
  <c r="D11" i="165"/>
  <c r="D10" i="165"/>
  <c r="D8" i="165"/>
  <c r="D7" i="165"/>
  <c r="B4" i="165"/>
  <c r="A4" i="165"/>
  <c r="B3" i="165"/>
  <c r="A3" i="165"/>
  <c r="B2" i="165"/>
  <c r="A2" i="165"/>
  <c r="B1" i="165"/>
  <c r="A1" i="165"/>
  <c r="D18" i="164"/>
  <c r="D17" i="164"/>
  <c r="D16" i="164"/>
  <c r="D15" i="164"/>
  <c r="D14" i="164"/>
  <c r="D13" i="164"/>
  <c r="D12" i="164"/>
  <c r="D11" i="164"/>
  <c r="D10" i="164"/>
  <c r="D9" i="164"/>
  <c r="D8" i="164"/>
  <c r="B4" i="164"/>
  <c r="A4" i="164"/>
  <c r="B3" i="164"/>
  <c r="A3" i="164"/>
  <c r="B2" i="164"/>
  <c r="A2" i="164"/>
  <c r="B1" i="164"/>
  <c r="A1" i="164"/>
  <c r="D18" i="163"/>
  <c r="D17" i="163"/>
  <c r="D16" i="163"/>
  <c r="D15" i="163"/>
  <c r="D14" i="163"/>
  <c r="D13" i="163"/>
  <c r="D12" i="163"/>
  <c r="D11" i="163"/>
  <c r="D10" i="163"/>
  <c r="D9" i="163"/>
  <c r="D8" i="163"/>
  <c r="D7" i="163"/>
  <c r="B4" i="163"/>
  <c r="A4" i="163"/>
  <c r="B3" i="163"/>
  <c r="A3" i="163"/>
  <c r="B2" i="163"/>
  <c r="A2" i="163"/>
  <c r="B1" i="163"/>
  <c r="A1" i="163"/>
  <c r="D42" i="162"/>
  <c r="D41" i="162"/>
  <c r="D40" i="162"/>
  <c r="D39" i="162"/>
  <c r="D16" i="162"/>
  <c r="D14" i="162"/>
  <c r="D13" i="162"/>
  <c r="D12" i="162"/>
  <c r="D11" i="162"/>
  <c r="D10" i="162"/>
  <c r="D9" i="162"/>
  <c r="D8" i="162"/>
  <c r="D7" i="162"/>
  <c r="B4" i="162"/>
  <c r="A4" i="162"/>
  <c r="B3" i="162"/>
  <c r="A3" i="162"/>
  <c r="B2" i="162"/>
  <c r="A2" i="162"/>
  <c r="B1" i="162"/>
  <c r="A1" i="162"/>
  <c r="B4" i="161"/>
  <c r="A4" i="161"/>
  <c r="B3" i="161"/>
  <c r="A3" i="161"/>
  <c r="B2" i="161"/>
  <c r="A2" i="161"/>
  <c r="B1" i="161"/>
  <c r="A1" i="161"/>
  <c r="B4" i="160"/>
  <c r="A4" i="160"/>
  <c r="B3" i="160"/>
  <c r="A3" i="160"/>
  <c r="B2" i="160"/>
  <c r="A2" i="160"/>
  <c r="B1" i="160"/>
  <c r="A1" i="160"/>
  <c r="B4" i="159"/>
  <c r="A4" i="159"/>
  <c r="B3" i="159"/>
  <c r="A3" i="159"/>
  <c r="B2" i="159"/>
  <c r="A2" i="159"/>
  <c r="B1" i="159"/>
  <c r="A1" i="159"/>
  <c r="D13" i="158"/>
  <c r="D12" i="158"/>
  <c r="D14" i="158"/>
  <c r="D33" i="158"/>
  <c r="D32" i="158"/>
  <c r="D34" i="158"/>
  <c r="D9" i="158"/>
  <c r="D10" i="158"/>
  <c r="D11" i="158"/>
  <c r="D8" i="158"/>
  <c r="D7" i="158"/>
  <c r="D18" i="174" l="1"/>
  <c r="B86" i="11" s="1"/>
  <c r="D18" i="181"/>
  <c r="B92" i="11" s="1"/>
  <c r="D18" i="179"/>
  <c r="B90" i="11" s="1"/>
  <c r="D18" i="180"/>
  <c r="B91" i="11" s="1"/>
  <c r="D18" i="175"/>
  <c r="B88" i="11" s="1"/>
  <c r="D18" i="170"/>
  <c r="B81" i="11" s="1"/>
  <c r="D18" i="173"/>
  <c r="B85" i="11" s="1"/>
  <c r="C19" i="165"/>
  <c r="D19" i="165" s="1"/>
  <c r="D20" i="165" s="1"/>
  <c r="B76" i="11" s="1"/>
  <c r="C19" i="167"/>
  <c r="D19" i="167" s="1"/>
  <c r="D20" i="167" s="1"/>
  <c r="B78" i="11" s="1"/>
  <c r="C44" i="162"/>
  <c r="D44" i="162" s="1"/>
  <c r="D45" i="162" s="1"/>
  <c r="B73" i="11" s="1"/>
  <c r="D18" i="172"/>
  <c r="B82" i="11" s="1"/>
  <c r="C19" i="163"/>
  <c r="D19" i="163" s="1"/>
  <c r="D20" i="163" s="1"/>
  <c r="B74" i="11" s="1"/>
  <c r="C19" i="164"/>
  <c r="D19" i="164" s="1"/>
  <c r="D20" i="164" s="1"/>
  <c r="B75" i="11" s="1"/>
  <c r="C19" i="168"/>
  <c r="D19" i="168" s="1"/>
  <c r="D20" i="168" s="1"/>
  <c r="B79" i="11" s="1"/>
  <c r="C44" i="158"/>
  <c r="D44" i="158" s="1"/>
  <c r="C19" i="166"/>
  <c r="D19" i="166" s="1"/>
  <c r="D20" i="166" s="1"/>
  <c r="B77" i="11" s="1"/>
  <c r="D45" i="158" l="1"/>
  <c r="B69" i="11" s="1"/>
  <c r="B4" i="158"/>
  <c r="A4" i="158"/>
  <c r="B3" i="158"/>
  <c r="A3" i="158"/>
  <c r="B2" i="158"/>
  <c r="A2" i="158"/>
  <c r="B1" i="158"/>
  <c r="A1" i="158"/>
  <c r="A68" i="11" l="1"/>
  <c r="A67" i="11"/>
  <c r="A66" i="11"/>
  <c r="A65" i="11"/>
  <c r="A64" i="11"/>
  <c r="A63" i="11"/>
  <c r="A62" i="11"/>
  <c r="A61" i="11"/>
  <c r="A60" i="11"/>
  <c r="A59" i="11"/>
  <c r="A58" i="11"/>
  <c r="A57" i="11"/>
  <c r="A56" i="11"/>
  <c r="A55" i="11"/>
  <c r="A54" i="11"/>
  <c r="A53" i="11"/>
  <c r="A52" i="11"/>
  <c r="A51" i="11"/>
  <c r="A50" i="11"/>
  <c r="A49" i="11"/>
  <c r="A48" i="11"/>
  <c r="A47" i="11"/>
  <c r="D16" i="157"/>
  <c r="D15" i="157"/>
  <c r="D14" i="157"/>
  <c r="D13" i="157"/>
  <c r="D12" i="157"/>
  <c r="D11" i="157"/>
  <c r="D10" i="157"/>
  <c r="D9" i="157"/>
  <c r="D8" i="157"/>
  <c r="B4" i="157"/>
  <c r="A4" i="157"/>
  <c r="B3" i="157"/>
  <c r="A3" i="157"/>
  <c r="B2" i="157"/>
  <c r="A2" i="157"/>
  <c r="B1" i="157"/>
  <c r="A1" i="157"/>
  <c r="D16" i="156"/>
  <c r="D15" i="156"/>
  <c r="D14" i="156"/>
  <c r="D13" i="156"/>
  <c r="D12" i="156"/>
  <c r="D11" i="156"/>
  <c r="D10" i="156"/>
  <c r="D9" i="156"/>
  <c r="D8" i="156"/>
  <c r="D18" i="156" s="1"/>
  <c r="B67" i="11" s="1"/>
  <c r="B4" i="156"/>
  <c r="A4" i="156"/>
  <c r="B3" i="156"/>
  <c r="A3" i="156"/>
  <c r="B2" i="156"/>
  <c r="A2" i="156"/>
  <c r="B1" i="156"/>
  <c r="A1" i="156"/>
  <c r="D17" i="155"/>
  <c r="D16" i="155"/>
  <c r="D15" i="155"/>
  <c r="D14" i="155"/>
  <c r="D13" i="155"/>
  <c r="D12" i="155"/>
  <c r="D11" i="155"/>
  <c r="D10" i="155"/>
  <c r="D9" i="155"/>
  <c r="D8" i="155"/>
  <c r="D7" i="155"/>
  <c r="B4" i="155"/>
  <c r="A4" i="155"/>
  <c r="B3" i="155"/>
  <c r="A3" i="155"/>
  <c r="B2" i="155"/>
  <c r="A2" i="155"/>
  <c r="B1" i="155"/>
  <c r="A1" i="155"/>
  <c r="B4" i="154"/>
  <c r="A4" i="154"/>
  <c r="B3" i="154"/>
  <c r="A3" i="154"/>
  <c r="B2" i="154"/>
  <c r="A2" i="154"/>
  <c r="B1" i="154"/>
  <c r="A1" i="154"/>
  <c r="B4" i="153"/>
  <c r="A4" i="153"/>
  <c r="B3" i="153"/>
  <c r="A3" i="153"/>
  <c r="B2" i="153"/>
  <c r="A2" i="153"/>
  <c r="B1" i="153"/>
  <c r="A1" i="153"/>
  <c r="D25" i="152"/>
  <c r="D24" i="152"/>
  <c r="D23" i="152"/>
  <c r="D22" i="152"/>
  <c r="D21" i="152"/>
  <c r="D12" i="152"/>
  <c r="D11" i="152"/>
  <c r="D10" i="152"/>
  <c r="D9" i="152"/>
  <c r="D8" i="152"/>
  <c r="B4" i="152"/>
  <c r="A4" i="152"/>
  <c r="B3" i="152"/>
  <c r="A3" i="152"/>
  <c r="B2" i="152"/>
  <c r="A2" i="152"/>
  <c r="B1" i="152"/>
  <c r="A1" i="152"/>
  <c r="D17" i="151"/>
  <c r="D16" i="151"/>
  <c r="D14" i="151"/>
  <c r="D13" i="151"/>
  <c r="D12" i="151"/>
  <c r="D11" i="151"/>
  <c r="D10" i="151"/>
  <c r="D9" i="151"/>
  <c r="D8" i="151"/>
  <c r="B4" i="151"/>
  <c r="A4" i="151"/>
  <c r="B3" i="151"/>
  <c r="A3" i="151"/>
  <c r="B2" i="151"/>
  <c r="A2" i="151"/>
  <c r="B1" i="151"/>
  <c r="A1" i="151"/>
  <c r="D17" i="150"/>
  <c r="D16" i="150"/>
  <c r="D15" i="150"/>
  <c r="D14" i="150"/>
  <c r="D13" i="150"/>
  <c r="D12" i="150"/>
  <c r="D11" i="150"/>
  <c r="D10" i="150"/>
  <c r="D9" i="150"/>
  <c r="D8" i="150"/>
  <c r="D18" i="150" s="1"/>
  <c r="B61" i="11" s="1"/>
  <c r="B4" i="150"/>
  <c r="A4" i="150"/>
  <c r="B3" i="150"/>
  <c r="A3" i="150"/>
  <c r="B2" i="150"/>
  <c r="A2" i="150"/>
  <c r="B1" i="150"/>
  <c r="A1" i="150"/>
  <c r="D17" i="149"/>
  <c r="D16" i="149"/>
  <c r="D15" i="149"/>
  <c r="D14" i="149"/>
  <c r="D13" i="149"/>
  <c r="D12" i="149"/>
  <c r="D11" i="149"/>
  <c r="D10" i="149"/>
  <c r="D9" i="149"/>
  <c r="D8" i="149"/>
  <c r="B4" i="149"/>
  <c r="A4" i="149"/>
  <c r="B3" i="149"/>
  <c r="A3" i="149"/>
  <c r="B2" i="149"/>
  <c r="A2" i="149"/>
  <c r="B1" i="149"/>
  <c r="A1" i="149"/>
  <c r="D27" i="148"/>
  <c r="D26" i="148"/>
  <c r="D25" i="148"/>
  <c r="D24" i="148"/>
  <c r="D13" i="148"/>
  <c r="D12" i="148"/>
  <c r="D11" i="148"/>
  <c r="D10" i="148"/>
  <c r="D9" i="148"/>
  <c r="D8" i="148"/>
  <c r="B4" i="148"/>
  <c r="A4" i="148"/>
  <c r="B3" i="148"/>
  <c r="A3" i="148"/>
  <c r="B2" i="148"/>
  <c r="A2" i="148"/>
  <c r="B1" i="148"/>
  <c r="A1" i="148"/>
  <c r="D16" i="147"/>
  <c r="D15" i="147"/>
  <c r="D14" i="147"/>
  <c r="D13" i="147"/>
  <c r="D12" i="147"/>
  <c r="D11" i="147"/>
  <c r="D10" i="147"/>
  <c r="D9" i="147"/>
  <c r="D8" i="147"/>
  <c r="B4" i="147"/>
  <c r="A4" i="147"/>
  <c r="B3" i="147"/>
  <c r="A3" i="147"/>
  <c r="B2" i="147"/>
  <c r="A2" i="147"/>
  <c r="B1" i="147"/>
  <c r="A1" i="147"/>
  <c r="D16" i="146"/>
  <c r="D15" i="146"/>
  <c r="D14" i="146"/>
  <c r="D13" i="146"/>
  <c r="D12" i="146"/>
  <c r="D11" i="146"/>
  <c r="D10" i="146"/>
  <c r="D9" i="146"/>
  <c r="D8" i="146"/>
  <c r="B4" i="146"/>
  <c r="A4" i="146"/>
  <c r="B3" i="146"/>
  <c r="A3" i="146"/>
  <c r="B2" i="146"/>
  <c r="A2" i="146"/>
  <c r="B1" i="146"/>
  <c r="A1" i="146"/>
  <c r="D17" i="145"/>
  <c r="D16" i="145"/>
  <c r="D15" i="145"/>
  <c r="D14" i="145"/>
  <c r="D13" i="145"/>
  <c r="D12" i="145"/>
  <c r="D11" i="145"/>
  <c r="D10" i="145"/>
  <c r="D9" i="145"/>
  <c r="D8" i="145"/>
  <c r="D18" i="145" s="1"/>
  <c r="B56" i="11" s="1"/>
  <c r="B4" i="145"/>
  <c r="A4" i="145"/>
  <c r="B3" i="145"/>
  <c r="A3" i="145"/>
  <c r="B2" i="145"/>
  <c r="A2" i="145"/>
  <c r="B1" i="145"/>
  <c r="A1" i="145"/>
  <c r="B4" i="144"/>
  <c r="A4" i="144"/>
  <c r="B3" i="144"/>
  <c r="A3" i="144"/>
  <c r="B2" i="144"/>
  <c r="A2" i="144"/>
  <c r="B1" i="144"/>
  <c r="A1" i="144"/>
  <c r="B4" i="143"/>
  <c r="A4" i="143"/>
  <c r="B3" i="143"/>
  <c r="A3" i="143"/>
  <c r="B2" i="143"/>
  <c r="A2" i="143"/>
  <c r="B1" i="143"/>
  <c r="A1" i="143"/>
  <c r="B4" i="142"/>
  <c r="A4" i="142"/>
  <c r="B3" i="142"/>
  <c r="A3" i="142"/>
  <c r="B2" i="142"/>
  <c r="A2" i="142"/>
  <c r="B1" i="142"/>
  <c r="A1" i="142"/>
  <c r="B4" i="141"/>
  <c r="A4" i="141"/>
  <c r="B3" i="141"/>
  <c r="A3" i="141"/>
  <c r="B2" i="141"/>
  <c r="A2" i="141"/>
  <c r="B1" i="141"/>
  <c r="A1" i="141"/>
  <c r="B4" i="140"/>
  <c r="A4" i="140"/>
  <c r="B3" i="140"/>
  <c r="A3" i="140"/>
  <c r="B2" i="140"/>
  <c r="A2" i="140"/>
  <c r="B1" i="140"/>
  <c r="A1" i="140"/>
  <c r="B4" i="139"/>
  <c r="A4" i="139"/>
  <c r="B3" i="139"/>
  <c r="A3" i="139"/>
  <c r="B2" i="139"/>
  <c r="A2" i="139"/>
  <c r="B1" i="139"/>
  <c r="A1" i="139"/>
  <c r="B4" i="138"/>
  <c r="A4" i="138"/>
  <c r="B3" i="138"/>
  <c r="A3" i="138"/>
  <c r="B2" i="138"/>
  <c r="A2" i="138"/>
  <c r="B1" i="138"/>
  <c r="A1" i="138"/>
  <c r="B4" i="137"/>
  <c r="A4" i="137"/>
  <c r="B3" i="137"/>
  <c r="A3" i="137"/>
  <c r="B2" i="137"/>
  <c r="A2" i="137"/>
  <c r="B1" i="137"/>
  <c r="A1" i="137"/>
  <c r="B4" i="136"/>
  <c r="A4" i="136"/>
  <c r="B3" i="136"/>
  <c r="A3" i="136"/>
  <c r="B2" i="136"/>
  <c r="A2" i="136"/>
  <c r="B1" i="136"/>
  <c r="A1" i="136"/>
  <c r="A46" i="11"/>
  <c r="A45" i="11"/>
  <c r="A44" i="11"/>
  <c r="A43" i="11"/>
  <c r="A42" i="11"/>
  <c r="A41" i="11"/>
  <c r="D17" i="135"/>
  <c r="D16" i="135"/>
  <c r="D14" i="135"/>
  <c r="D13" i="135"/>
  <c r="D12" i="135"/>
  <c r="D11" i="135"/>
  <c r="D10" i="135"/>
  <c r="D9" i="135"/>
  <c r="D8" i="135"/>
  <c r="B4" i="135"/>
  <c r="A4" i="135"/>
  <c r="B3" i="135"/>
  <c r="A3" i="135"/>
  <c r="B2" i="135"/>
  <c r="A2" i="135"/>
  <c r="B1" i="135"/>
  <c r="A1" i="135"/>
  <c r="D17" i="134"/>
  <c r="D16" i="134"/>
  <c r="D15" i="134"/>
  <c r="D14" i="134"/>
  <c r="D13" i="134"/>
  <c r="D12" i="134"/>
  <c r="D11" i="134"/>
  <c r="D10" i="134"/>
  <c r="D9" i="134"/>
  <c r="D8" i="134"/>
  <c r="D7" i="134"/>
  <c r="B4" i="134"/>
  <c r="A4" i="134"/>
  <c r="B3" i="134"/>
  <c r="A3" i="134"/>
  <c r="B2" i="134"/>
  <c r="A2" i="134"/>
  <c r="B1" i="134"/>
  <c r="A1" i="134"/>
  <c r="D17" i="133"/>
  <c r="D16" i="133"/>
  <c r="D15" i="133"/>
  <c r="D14" i="133"/>
  <c r="D13" i="133"/>
  <c r="D12" i="133"/>
  <c r="D11" i="133"/>
  <c r="D10" i="133"/>
  <c r="D9" i="133"/>
  <c r="D8" i="133"/>
  <c r="D7" i="133"/>
  <c r="B4" i="133"/>
  <c r="A4" i="133"/>
  <c r="B3" i="133"/>
  <c r="A3" i="133"/>
  <c r="B2" i="133"/>
  <c r="A2" i="133"/>
  <c r="B1" i="133"/>
  <c r="A1" i="133"/>
  <c r="D16" i="132"/>
  <c r="D15" i="132"/>
  <c r="D14" i="132"/>
  <c r="D13" i="132"/>
  <c r="D12" i="132"/>
  <c r="D11" i="132"/>
  <c r="D10" i="132"/>
  <c r="D9" i="132"/>
  <c r="D8" i="132"/>
  <c r="B4" i="132"/>
  <c r="A4" i="132"/>
  <c r="B3" i="132"/>
  <c r="A3" i="132"/>
  <c r="B2" i="132"/>
  <c r="A2" i="132"/>
  <c r="B1" i="132"/>
  <c r="A1" i="132"/>
  <c r="D17" i="131"/>
  <c r="D16" i="131"/>
  <c r="D15" i="131"/>
  <c r="D14" i="131"/>
  <c r="D13" i="131"/>
  <c r="D12" i="131"/>
  <c r="D11" i="131"/>
  <c r="D10" i="131"/>
  <c r="D9" i="131"/>
  <c r="D8" i="131"/>
  <c r="D18" i="131" s="1"/>
  <c r="B42" i="11" s="1"/>
  <c r="B4" i="131"/>
  <c r="A4" i="131"/>
  <c r="B3" i="131"/>
  <c r="A3" i="131"/>
  <c r="B2" i="131"/>
  <c r="A2" i="131"/>
  <c r="B1" i="131"/>
  <c r="A1" i="131"/>
  <c r="D18" i="155" l="1"/>
  <c r="B66" i="11" s="1"/>
  <c r="D18" i="157"/>
  <c r="B68" i="11" s="1"/>
  <c r="D18" i="134"/>
  <c r="B45" i="11" s="1"/>
  <c r="D18" i="146"/>
  <c r="B57" i="11" s="1"/>
  <c r="D18" i="149"/>
  <c r="B60" i="11" s="1"/>
  <c r="D18" i="151"/>
  <c r="B62" i="11" s="1"/>
  <c r="B59" i="11"/>
  <c r="D18" i="135"/>
  <c r="B46" i="11" s="1"/>
  <c r="D18" i="132"/>
  <c r="B43" i="11" s="1"/>
  <c r="D18" i="133"/>
  <c r="B44" i="11" s="1"/>
  <c r="D18" i="147"/>
  <c r="B58" i="11" s="1"/>
  <c r="B63" i="11"/>
  <c r="A40" i="11"/>
  <c r="A39" i="11"/>
  <c r="A38" i="11"/>
  <c r="A37" i="11"/>
  <c r="D17" i="130"/>
  <c r="D16" i="130"/>
  <c r="D15" i="130"/>
  <c r="D14" i="130"/>
  <c r="D13" i="130"/>
  <c r="D12" i="130"/>
  <c r="D11" i="130"/>
  <c r="D10" i="130"/>
  <c r="D9" i="130"/>
  <c r="D8" i="130"/>
  <c r="B4" i="130"/>
  <c r="A4" i="130"/>
  <c r="B3" i="130"/>
  <c r="A3" i="130"/>
  <c r="B2" i="130"/>
  <c r="A2" i="130"/>
  <c r="B1" i="130"/>
  <c r="A1" i="130"/>
  <c r="D17" i="129"/>
  <c r="D16" i="129"/>
  <c r="D15" i="129"/>
  <c r="D14" i="129"/>
  <c r="D13" i="129"/>
  <c r="D12" i="129"/>
  <c r="D11" i="129"/>
  <c r="D10" i="129"/>
  <c r="D9" i="129"/>
  <c r="D8" i="129"/>
  <c r="D7" i="129"/>
  <c r="B4" i="129"/>
  <c r="A4" i="129"/>
  <c r="B3" i="129"/>
  <c r="A3" i="129"/>
  <c r="B2" i="129"/>
  <c r="A2" i="129"/>
  <c r="B1" i="129"/>
  <c r="A1" i="129"/>
  <c r="D17" i="128"/>
  <c r="D16" i="128"/>
  <c r="D15" i="128"/>
  <c r="D13" i="128"/>
  <c r="D12" i="128"/>
  <c r="D11" i="128"/>
  <c r="D10" i="128"/>
  <c r="D9" i="128"/>
  <c r="D8" i="128"/>
  <c r="D7" i="128"/>
  <c r="B4" i="128"/>
  <c r="A4" i="128"/>
  <c r="B3" i="128"/>
  <c r="A3" i="128"/>
  <c r="B2" i="128"/>
  <c r="A2" i="128"/>
  <c r="B1" i="128"/>
  <c r="A1" i="128"/>
  <c r="D17" i="127"/>
  <c r="D16" i="127"/>
  <c r="D15" i="127"/>
  <c r="D14" i="127"/>
  <c r="D13" i="127"/>
  <c r="D12" i="127"/>
  <c r="D11" i="127"/>
  <c r="D10" i="127"/>
  <c r="D9" i="127"/>
  <c r="D8" i="127"/>
  <c r="D7" i="127"/>
  <c r="B4" i="127"/>
  <c r="A4" i="127"/>
  <c r="B3" i="127"/>
  <c r="A3" i="127"/>
  <c r="B2" i="127"/>
  <c r="A2" i="127"/>
  <c r="B1" i="127"/>
  <c r="A1" i="127"/>
  <c r="D17" i="126"/>
  <c r="D16" i="126"/>
  <c r="D15" i="126"/>
  <c r="D14" i="126"/>
  <c r="D13" i="126"/>
  <c r="D12" i="126"/>
  <c r="D11" i="126"/>
  <c r="D10" i="126"/>
  <c r="D9" i="126"/>
  <c r="D8" i="126"/>
  <c r="D7" i="126"/>
  <c r="B4" i="126"/>
  <c r="A4" i="126"/>
  <c r="B3" i="126"/>
  <c r="A3" i="126"/>
  <c r="B2" i="126"/>
  <c r="A2" i="126"/>
  <c r="B1" i="126"/>
  <c r="A1" i="126"/>
  <c r="A32" i="11"/>
  <c r="A31" i="11"/>
  <c r="A30" i="11"/>
  <c r="A29" i="11"/>
  <c r="A28" i="11"/>
  <c r="A27" i="11"/>
  <c r="A26" i="11"/>
  <c r="D17" i="125"/>
  <c r="D16" i="125"/>
  <c r="D15" i="125"/>
  <c r="D14" i="125"/>
  <c r="D13" i="125"/>
  <c r="D12" i="125"/>
  <c r="D11" i="125"/>
  <c r="D10" i="125"/>
  <c r="D9" i="125"/>
  <c r="D8" i="125"/>
  <c r="D7" i="125"/>
  <c r="B4" i="125"/>
  <c r="A4" i="125"/>
  <c r="B3" i="125"/>
  <c r="A3" i="125"/>
  <c r="B2" i="125"/>
  <c r="A2" i="125"/>
  <c r="B1" i="125"/>
  <c r="A1" i="125"/>
  <c r="D25" i="124"/>
  <c r="D24" i="124"/>
  <c r="D15" i="124"/>
  <c r="D14" i="124"/>
  <c r="D13" i="124"/>
  <c r="D12" i="124"/>
  <c r="D11" i="124"/>
  <c r="D10" i="124"/>
  <c r="D9" i="124"/>
  <c r="D8" i="124"/>
  <c r="D7" i="124"/>
  <c r="B4" i="124"/>
  <c r="A4" i="124"/>
  <c r="B3" i="124"/>
  <c r="A3" i="124"/>
  <c r="B2" i="124"/>
  <c r="A2" i="124"/>
  <c r="B1" i="124"/>
  <c r="A1" i="124"/>
  <c r="D17" i="123"/>
  <c r="D16" i="123"/>
  <c r="D15" i="123"/>
  <c r="D14" i="123"/>
  <c r="D13" i="123"/>
  <c r="D12" i="123"/>
  <c r="D11" i="123"/>
  <c r="D10" i="123"/>
  <c r="D9" i="123"/>
  <c r="D8" i="123"/>
  <c r="D7" i="123"/>
  <c r="B4" i="123"/>
  <c r="A4" i="123"/>
  <c r="B3" i="123"/>
  <c r="A3" i="123"/>
  <c r="B2" i="123"/>
  <c r="A2" i="123"/>
  <c r="B1" i="123"/>
  <c r="A1" i="123"/>
  <c r="D17" i="122"/>
  <c r="D16" i="122"/>
  <c r="D15" i="122"/>
  <c r="D14" i="122"/>
  <c r="D13" i="122"/>
  <c r="D12" i="122"/>
  <c r="D11" i="122"/>
  <c r="D10" i="122"/>
  <c r="D9" i="122"/>
  <c r="D8" i="122"/>
  <c r="D7" i="122"/>
  <c r="D18" i="122" s="1"/>
  <c r="B29" i="11" s="1"/>
  <c r="B4" i="122"/>
  <c r="A4" i="122"/>
  <c r="B3" i="122"/>
  <c r="A3" i="122"/>
  <c r="B2" i="122"/>
  <c r="A2" i="122"/>
  <c r="B1" i="122"/>
  <c r="A1" i="122"/>
  <c r="D17" i="121"/>
  <c r="D16" i="121"/>
  <c r="D15" i="121"/>
  <c r="D14" i="121"/>
  <c r="D13" i="121"/>
  <c r="D12" i="121"/>
  <c r="D11" i="121"/>
  <c r="D10" i="121"/>
  <c r="D9" i="121"/>
  <c r="D8" i="121"/>
  <c r="D7" i="121"/>
  <c r="B4" i="121"/>
  <c r="A4" i="121"/>
  <c r="B3" i="121"/>
  <c r="A3" i="121"/>
  <c r="B2" i="121"/>
  <c r="A2" i="121"/>
  <c r="B1" i="121"/>
  <c r="A1" i="121"/>
  <c r="D26" i="120"/>
  <c r="D25" i="120"/>
  <c r="D15" i="120"/>
  <c r="D14" i="120"/>
  <c r="D13" i="120"/>
  <c r="D12" i="120"/>
  <c r="D11" i="120"/>
  <c r="D10" i="120"/>
  <c r="D9" i="120"/>
  <c r="D8" i="120"/>
  <c r="D7" i="120"/>
  <c r="B4" i="120"/>
  <c r="A4" i="120"/>
  <c r="B3" i="120"/>
  <c r="A3" i="120"/>
  <c r="B2" i="120"/>
  <c r="A2" i="120"/>
  <c r="B1" i="120"/>
  <c r="A1" i="120"/>
  <c r="D17" i="119"/>
  <c r="D16" i="119"/>
  <c r="D15" i="119"/>
  <c r="D14" i="119"/>
  <c r="D13" i="119"/>
  <c r="D12" i="119"/>
  <c r="D11" i="119"/>
  <c r="D10" i="119"/>
  <c r="D9" i="119"/>
  <c r="D8" i="119"/>
  <c r="D7" i="119"/>
  <c r="B4" i="119"/>
  <c r="A4" i="119"/>
  <c r="B3" i="119"/>
  <c r="A3" i="119"/>
  <c r="B2" i="119"/>
  <c r="A2" i="119"/>
  <c r="B1" i="119"/>
  <c r="A1" i="119"/>
  <c r="A36" i="11"/>
  <c r="A35" i="11"/>
  <c r="A34" i="11"/>
  <c r="A33" i="11"/>
  <c r="D17" i="118"/>
  <c r="D16" i="118"/>
  <c r="D15" i="118"/>
  <c r="D14" i="118"/>
  <c r="D13" i="118"/>
  <c r="D12" i="118"/>
  <c r="D11" i="118"/>
  <c r="D10" i="118"/>
  <c r="D9" i="118"/>
  <c r="D8" i="118"/>
  <c r="D7" i="118"/>
  <c r="B4" i="118"/>
  <c r="A4" i="118"/>
  <c r="B3" i="118"/>
  <c r="A3" i="118"/>
  <c r="B2" i="118"/>
  <c r="A2" i="118"/>
  <c r="B1" i="118"/>
  <c r="A1" i="118"/>
  <c r="D17" i="117"/>
  <c r="D16" i="117"/>
  <c r="D15" i="117"/>
  <c r="D14" i="117"/>
  <c r="D13" i="117"/>
  <c r="D12" i="117"/>
  <c r="D11" i="117"/>
  <c r="D10" i="117"/>
  <c r="D9" i="117"/>
  <c r="D8" i="117"/>
  <c r="D7" i="117"/>
  <c r="B4" i="117"/>
  <c r="A4" i="117"/>
  <c r="B3" i="117"/>
  <c r="A3" i="117"/>
  <c r="B2" i="117"/>
  <c r="A2" i="117"/>
  <c r="B1" i="117"/>
  <c r="A1" i="117"/>
  <c r="D17" i="116"/>
  <c r="D16" i="116"/>
  <c r="D15" i="116"/>
  <c r="D14" i="116"/>
  <c r="D13" i="116"/>
  <c r="D12" i="116"/>
  <c r="D11" i="116"/>
  <c r="D10" i="116"/>
  <c r="D9" i="116"/>
  <c r="D8" i="116"/>
  <c r="D7" i="116"/>
  <c r="B4" i="116"/>
  <c r="A4" i="116"/>
  <c r="B3" i="116"/>
  <c r="A3" i="116"/>
  <c r="B2" i="116"/>
  <c r="A2" i="116"/>
  <c r="B1" i="116"/>
  <c r="A1" i="116"/>
  <c r="D17" i="115"/>
  <c r="D16" i="115"/>
  <c r="D15" i="115"/>
  <c r="D14" i="115"/>
  <c r="D13" i="115"/>
  <c r="D12" i="115"/>
  <c r="D11" i="115"/>
  <c r="D10" i="115"/>
  <c r="D9" i="115"/>
  <c r="D8" i="115"/>
  <c r="D7" i="115"/>
  <c r="B4" i="115"/>
  <c r="A4" i="115"/>
  <c r="B3" i="115"/>
  <c r="A3" i="115"/>
  <c r="B2" i="115"/>
  <c r="A2" i="115"/>
  <c r="B1" i="115"/>
  <c r="A1" i="115"/>
  <c r="D18" i="115" l="1"/>
  <c r="B33" i="11" s="1"/>
  <c r="D18" i="119"/>
  <c r="B26" i="11" s="1"/>
  <c r="D18" i="128"/>
  <c r="B39" i="11" s="1"/>
  <c r="D18" i="117"/>
  <c r="B35" i="11" s="1"/>
  <c r="D18" i="121"/>
  <c r="B28" i="11" s="1"/>
  <c r="D18" i="129"/>
  <c r="B40" i="11" s="1"/>
  <c r="D18" i="130"/>
  <c r="B41" i="11" s="1"/>
  <c r="D18" i="118"/>
  <c r="B36" i="11" s="1"/>
  <c r="D26" i="124"/>
  <c r="B31" i="11" s="1"/>
  <c r="D18" i="125"/>
  <c r="B32" i="11" s="1"/>
  <c r="D18" i="116"/>
  <c r="B34" i="11" s="1"/>
  <c r="D27" i="120"/>
  <c r="B27" i="11" s="1"/>
  <c r="D18" i="123"/>
  <c r="B30" i="11" s="1"/>
  <c r="D18" i="126"/>
  <c r="B37" i="11" s="1"/>
  <c r="D18" i="127"/>
  <c r="B38" i="11" s="1"/>
  <c r="A2" i="69"/>
  <c r="A3" i="69"/>
  <c r="A1" i="69"/>
  <c r="A1" i="55"/>
  <c r="A2" i="55" l="1"/>
  <c r="A3" i="55"/>
  <c r="A2" i="71"/>
  <c r="A3" i="71"/>
  <c r="A1" i="71"/>
  <c r="A1" i="12"/>
  <c r="F6" i="12"/>
  <c r="A2" i="12"/>
  <c r="A3" i="12"/>
  <c r="A2" i="84"/>
  <c r="A3" i="84"/>
  <c r="A1" i="84"/>
  <c r="A1" i="82"/>
  <c r="A2" i="82"/>
  <c r="A3" i="82"/>
  <c r="A2" i="113"/>
  <c r="A3" i="113"/>
  <c r="A1" i="113"/>
  <c r="A2" i="112"/>
  <c r="A3" i="112"/>
  <c r="A1" i="112"/>
  <c r="A2" i="111"/>
  <c r="A3" i="111"/>
  <c r="A1" i="111"/>
  <c r="A3" i="110"/>
  <c r="A3" i="91"/>
  <c r="A3" i="83"/>
  <c r="A2" i="91" l="1"/>
  <c r="A2" i="110"/>
  <c r="A2" i="83"/>
  <c r="A1" i="110"/>
  <c r="A1" i="91"/>
  <c r="A1" i="83"/>
  <c r="E9" i="83" l="1"/>
  <c r="A14" i="11" l="1"/>
  <c r="A13" i="11"/>
  <c r="E18" i="113"/>
  <c r="E17" i="113"/>
  <c r="E16" i="113"/>
  <c r="E15" i="113"/>
  <c r="E14" i="113"/>
  <c r="E13" i="113"/>
  <c r="E12" i="113"/>
  <c r="E11" i="113"/>
  <c r="E10" i="113"/>
  <c r="E9" i="113"/>
  <c r="E8" i="113"/>
  <c r="E19" i="113" s="1"/>
  <c r="B14" i="11" s="1"/>
  <c r="E7" i="113"/>
  <c r="B4" i="113"/>
  <c r="A4" i="113"/>
  <c r="B3" i="113"/>
  <c r="B2" i="113"/>
  <c r="B1" i="113"/>
  <c r="E18" i="112"/>
  <c r="E17" i="112"/>
  <c r="E16" i="112"/>
  <c r="E15" i="112"/>
  <c r="E14" i="112"/>
  <c r="E13" i="112"/>
  <c r="E12" i="112"/>
  <c r="E11" i="112"/>
  <c r="E10" i="112"/>
  <c r="E9" i="112"/>
  <c r="E8" i="112"/>
  <c r="E7" i="112"/>
  <c r="B4" i="112"/>
  <c r="A4" i="112"/>
  <c r="B3" i="112"/>
  <c r="B2" i="112"/>
  <c r="B1" i="112"/>
  <c r="A12" i="11"/>
  <c r="E18" i="111"/>
  <c r="E17" i="111"/>
  <c r="E16" i="111"/>
  <c r="E15" i="111"/>
  <c r="E14" i="111"/>
  <c r="E13" i="111"/>
  <c r="E12" i="111"/>
  <c r="E11" i="111"/>
  <c r="E10" i="111"/>
  <c r="E9" i="111"/>
  <c r="E8" i="111"/>
  <c r="E19" i="111" s="1"/>
  <c r="B12" i="11" s="1"/>
  <c r="E7" i="111"/>
  <c r="B4" i="111"/>
  <c r="A4" i="111"/>
  <c r="B3" i="111"/>
  <c r="B2" i="111"/>
  <c r="B1" i="111"/>
  <c r="A11" i="11"/>
  <c r="E18" i="110"/>
  <c r="E17" i="110"/>
  <c r="E16" i="110"/>
  <c r="E15" i="110"/>
  <c r="E14" i="110"/>
  <c r="E13" i="110"/>
  <c r="E12" i="110"/>
  <c r="E11" i="110"/>
  <c r="E10" i="110"/>
  <c r="E9" i="110"/>
  <c r="E8" i="110"/>
  <c r="E19" i="110" s="1"/>
  <c r="B11" i="11" s="1"/>
  <c r="E7" i="110"/>
  <c r="B4" i="110"/>
  <c r="A4" i="110"/>
  <c r="B3" i="110"/>
  <c r="B2" i="110"/>
  <c r="B1" i="110"/>
  <c r="B4" i="84"/>
  <c r="B3" i="84"/>
  <c r="B2" i="84"/>
  <c r="B1" i="84"/>
  <c r="B4" i="82"/>
  <c r="B3" i="82"/>
  <c r="B2" i="82"/>
  <c r="B1" i="82"/>
  <c r="B4" i="83"/>
  <c r="B3" i="83"/>
  <c r="B2" i="83"/>
  <c r="B1" i="83"/>
  <c r="B4" i="81"/>
  <c r="B3" i="81"/>
  <c r="B2" i="81"/>
  <c r="A10" i="11"/>
  <c r="D16" i="91"/>
  <c r="D15" i="91"/>
  <c r="D14" i="91"/>
  <c r="D13" i="91"/>
  <c r="D12" i="91"/>
  <c r="D11" i="91"/>
  <c r="D10" i="91"/>
  <c r="D9" i="91"/>
  <c r="D8" i="91"/>
  <c r="D7" i="91"/>
  <c r="D6" i="91"/>
  <c r="B4" i="91"/>
  <c r="A4" i="91"/>
  <c r="B3" i="91"/>
  <c r="B2" i="91"/>
  <c r="B1" i="91"/>
  <c r="E27" i="84"/>
  <c r="E26" i="84"/>
  <c r="E16" i="84"/>
  <c r="E15" i="84"/>
  <c r="E14" i="84"/>
  <c r="E13" i="84"/>
  <c r="E12" i="84"/>
  <c r="E11" i="84"/>
  <c r="E10" i="84"/>
  <c r="E9" i="84"/>
  <c r="E8" i="84"/>
  <c r="E7" i="84"/>
  <c r="E18" i="82"/>
  <c r="E17" i="82"/>
  <c r="E16" i="82"/>
  <c r="E15" i="82"/>
  <c r="E14" i="82"/>
  <c r="E13" i="82"/>
  <c r="E12" i="82"/>
  <c r="E11" i="82"/>
  <c r="E10" i="82"/>
  <c r="E9" i="82"/>
  <c r="E8" i="82"/>
  <c r="E26" i="83"/>
  <c r="E25" i="83"/>
  <c r="E16" i="83"/>
  <c r="E15" i="83"/>
  <c r="E14" i="83"/>
  <c r="E13" i="83"/>
  <c r="E12" i="83"/>
  <c r="E11" i="83"/>
  <c r="E10" i="83"/>
  <c r="E8" i="83"/>
  <c r="E7" i="83"/>
  <c r="E18" i="81"/>
  <c r="E17" i="81"/>
  <c r="E16" i="81"/>
  <c r="E15" i="81"/>
  <c r="E14" i="81"/>
  <c r="E13" i="81"/>
  <c r="E12" i="81"/>
  <c r="E11" i="81"/>
  <c r="E10" i="81"/>
  <c r="E9" i="81"/>
  <c r="E8" i="81"/>
  <c r="E19" i="81" s="1"/>
  <c r="B6" i="11" s="1"/>
  <c r="A4" i="69"/>
  <c r="A4" i="55"/>
  <c r="A4" i="71"/>
  <c r="A4" i="84"/>
  <c r="A4" i="82"/>
  <c r="A4" i="83"/>
  <c r="A4" i="81"/>
  <c r="A17" i="11"/>
  <c r="A16" i="11"/>
  <c r="A7" i="11"/>
  <c r="A6" i="11"/>
  <c r="E7" i="82"/>
  <c r="B1" i="81"/>
  <c r="A23" i="11"/>
  <c r="D17" i="71"/>
  <c r="D16" i="71"/>
  <c r="D15" i="71"/>
  <c r="D14" i="71"/>
  <c r="D13" i="71"/>
  <c r="D12" i="71"/>
  <c r="D11" i="71"/>
  <c r="D10" i="71"/>
  <c r="D9" i="71"/>
  <c r="D18" i="71" s="1"/>
  <c r="B23" i="11" s="1"/>
  <c r="D8" i="71"/>
  <c r="D7" i="71"/>
  <c r="B4" i="71"/>
  <c r="B3" i="71"/>
  <c r="B2" i="71"/>
  <c r="B1" i="71"/>
  <c r="A25" i="11"/>
  <c r="D17" i="69"/>
  <c r="D16" i="69"/>
  <c r="D15" i="69"/>
  <c r="D14" i="69"/>
  <c r="D13" i="69"/>
  <c r="D12" i="69"/>
  <c r="D11" i="69"/>
  <c r="D10" i="69"/>
  <c r="D9" i="69"/>
  <c r="D8" i="69"/>
  <c r="D7" i="69"/>
  <c r="B4" i="69"/>
  <c r="B3" i="69"/>
  <c r="B2" i="69"/>
  <c r="B1" i="69"/>
  <c r="A24" i="11"/>
  <c r="D25" i="55"/>
  <c r="D24" i="55"/>
  <c r="D23" i="55"/>
  <c r="D14" i="55"/>
  <c r="D13" i="55"/>
  <c r="D12" i="55"/>
  <c r="D11" i="55"/>
  <c r="D10" i="55"/>
  <c r="D9" i="55"/>
  <c r="D8" i="55"/>
  <c r="D7" i="55"/>
  <c r="B4" i="55"/>
  <c r="B3" i="55"/>
  <c r="B2" i="55"/>
  <c r="B1" i="55"/>
  <c r="F17" i="12"/>
  <c r="F7" i="12"/>
  <c r="F8" i="12"/>
  <c r="F9" i="12"/>
  <c r="F10" i="12"/>
  <c r="F11" i="12"/>
  <c r="F12" i="12"/>
  <c r="F13" i="12"/>
  <c r="F14" i="12"/>
  <c r="F15" i="12"/>
  <c r="F16" i="12"/>
  <c r="B2" i="12"/>
  <c r="B3" i="12"/>
  <c r="B4" i="12"/>
  <c r="B1" i="12"/>
  <c r="A4" i="12"/>
  <c r="A22" i="11"/>
  <c r="E27" i="83" l="1"/>
  <c r="B7" i="11" s="1"/>
  <c r="D18" i="69"/>
  <c r="B25" i="11" s="1"/>
  <c r="E19" i="82"/>
  <c r="B16" i="11" s="1"/>
  <c r="D26" i="55"/>
  <c r="B24" i="11" s="1"/>
  <c r="E28" i="84"/>
  <c r="B17" i="11" s="1"/>
  <c r="D17" i="91"/>
  <c r="B10" i="11" s="1"/>
  <c r="E19" i="112"/>
  <c r="B13" i="11" s="1"/>
  <c r="F18" i="12"/>
  <c r="B22" i="1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Sandra Evans</author>
  </authors>
  <commentList>
    <comment ref="C2" authorId="0" shapeId="0" xr:uid="{00000000-0006-0000-0400-000001000000}">
      <text>
        <r>
          <rPr>
            <sz val="11"/>
            <color indexed="81"/>
            <rFont val="Tahoma"/>
            <family val="2"/>
          </rPr>
          <t xml:space="preserve">Business Office Use Only.
</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Sandra Evans</author>
  </authors>
  <commentList>
    <comment ref="C2" authorId="0" shapeId="0" xr:uid="{00000000-0006-0000-1300-000001000000}">
      <text>
        <r>
          <rPr>
            <sz val="11"/>
            <color indexed="81"/>
            <rFont val="Tahoma"/>
            <family val="2"/>
          </rPr>
          <t>Expenditures incurred by the LEA to provide safety / security measures.</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Sandra Evans</author>
  </authors>
  <commentList>
    <comment ref="C2" authorId="0" shapeId="0" xr:uid="{00000000-0006-0000-1400-000001000000}">
      <text>
        <r>
          <rPr>
            <sz val="11"/>
            <color indexed="81"/>
            <rFont val="Tahoma"/>
            <family val="2"/>
          </rPr>
          <t>Record to this account expenditures for the professional development of all school district personnel. Included are course registration fees (not tuition), charges from external vendors to conduct training courses (either in house or off-site), and other expenditures associated with training provided by third party vendors. This object may only be used in conjunction with Staff Development expenditure functions 2271, 2272, 2834, and 2836, and Instructional functions 1600 and 1806.</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Sandra Evans</author>
  </authors>
  <commentList>
    <comment ref="C2" authorId="0" shapeId="0" xr:uid="{00000000-0006-0000-1500-000001000000}">
      <text>
        <r>
          <rPr>
            <sz val="11"/>
            <color indexed="81"/>
            <rFont val="Tahoma"/>
            <family val="2"/>
          </rPr>
          <t>Expenditures by the LEA for these services not classified elsewhere in the 300 series of objects.</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Sandra Evans</author>
  </authors>
  <commentList>
    <comment ref="C2" authorId="0" shapeId="0" xr:uid="{00000000-0006-0000-1600-000001000000}">
      <text>
        <r>
          <rPr>
            <sz val="11"/>
            <color indexed="81"/>
            <rFont val="Tahoma"/>
            <family val="2"/>
          </rPr>
          <t>Services not provided by LEA employees to clean buildings and provide maintenance for grounds and uniforms.</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Sandra Evans</author>
  </authors>
  <commentList>
    <comment ref="C2" authorId="0" shapeId="0" xr:uid="{00000000-0006-0000-1700-000001000000}">
      <text>
        <r>
          <rPr>
            <sz val="11"/>
            <color indexed="81"/>
            <rFont val="Tahoma"/>
            <family val="2"/>
          </rPr>
          <t>Expenditures for the pickup and handling of garbage not provided by LEA personnel.</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Sandra Evans</author>
  </authors>
  <commentList>
    <comment ref="C2" authorId="0" shapeId="0" xr:uid="{00000000-0006-0000-1800-000001000000}">
      <text>
        <r>
          <rPr>
            <sz val="11"/>
            <color indexed="81"/>
            <rFont val="Tahoma"/>
            <family val="2"/>
          </rPr>
          <t>Expenditures for snow removal not provided by LEA personnel.</t>
        </r>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Sandra Evans</author>
  </authors>
  <commentList>
    <comment ref="C2" authorId="0" shapeId="0" xr:uid="{00000000-0006-0000-1900-000001000000}">
      <text>
        <r>
          <rPr>
            <sz val="11"/>
            <color indexed="81"/>
            <rFont val="Tahoma"/>
            <family val="2"/>
          </rPr>
          <t>Expenditures for custodial services contracted with an outside contractor.</t>
        </r>
      </text>
    </comment>
  </commentList>
</comments>
</file>

<file path=xl/comments17.xml><?xml version="1.0" encoding="utf-8"?>
<comments xmlns="http://schemas.openxmlformats.org/spreadsheetml/2006/main" xmlns:mc="http://schemas.openxmlformats.org/markup-compatibility/2006" xmlns:xr="http://schemas.microsoft.com/office/spreadsheetml/2014/revision" mc:Ignorable="xr">
  <authors>
    <author>Sandra Evans</author>
  </authors>
  <commentList>
    <comment ref="C2" authorId="0" shapeId="0" xr:uid="{00000000-0006-0000-1A00-000001000000}">
      <text>
        <r>
          <rPr>
            <sz val="11"/>
            <color indexed="81"/>
            <rFont val="Tahoma"/>
            <family val="2"/>
          </rPr>
          <t>Expenditures for lawn and grounds upkeep, minor landscaping, and nursery services not provided by LEA personnel.</t>
        </r>
      </text>
    </comment>
  </commentList>
</comments>
</file>

<file path=xl/comments18.xml><?xml version="1.0" encoding="utf-8"?>
<comments xmlns="http://schemas.openxmlformats.org/spreadsheetml/2006/main" xmlns:mc="http://schemas.openxmlformats.org/markup-compatibility/2006" xmlns:xr="http://schemas.microsoft.com/office/spreadsheetml/2014/revision" mc:Ignorable="xr">
  <authors>
    <author>Sandra Evans</author>
  </authors>
  <commentList>
    <comment ref="C2" authorId="0" shapeId="0" xr:uid="{00000000-0006-0000-1B00-000001000000}">
      <text>
        <r>
          <rPr>
            <sz val="11"/>
            <color indexed="81"/>
            <rFont val="Tahoma"/>
            <family val="2"/>
          </rPr>
          <t>Expenditures for water and sewage utility services, and storm water fees.</t>
        </r>
      </text>
    </comment>
  </commentList>
</comments>
</file>

<file path=xl/comments19.xml><?xml version="1.0" encoding="utf-8"?>
<comments xmlns="http://schemas.openxmlformats.org/spreadsheetml/2006/main" xmlns:mc="http://schemas.openxmlformats.org/markup-compatibility/2006" xmlns:xr="http://schemas.microsoft.com/office/spreadsheetml/2014/revision" mc:Ignorable="xr">
  <authors>
    <author>Sandra Evans</author>
  </authors>
  <commentList>
    <comment ref="C2" authorId="0" shapeId="0" xr:uid="{00000000-0006-0000-1C00-000001000000}">
      <text>
        <r>
          <rPr>
            <sz val="11"/>
            <color indexed="81"/>
            <rFont val="Tahoma"/>
            <family val="2"/>
          </rPr>
          <t>Expenditures for repairs and maintenance services of buildings not provided by LEA personnel.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Sandra Evans</author>
  </authors>
  <commentList>
    <comment ref="E3" authorId="0" shapeId="0" xr:uid="{00000000-0006-0000-0B00-000001000000}">
      <text>
        <r>
          <rPr>
            <sz val="11"/>
            <color indexed="81"/>
            <rFont val="Tahoma"/>
            <family val="2"/>
          </rPr>
          <t>Amounts reimbursed to any employee (or paid directly) by the LEA for tuition reimbursement based on the LEA’s tuition reimbursement policy. This object may only be used in conjunction with Staff Development expenditure functions 2271, 2272, 2834, and 2836; Instructional functions 1600 and 1806; and Non-public functions 1500, 2280, 2450, and 2750.</t>
        </r>
      </text>
    </comment>
  </commentList>
</comments>
</file>

<file path=xl/comments20.xml><?xml version="1.0" encoding="utf-8"?>
<comments xmlns="http://schemas.openxmlformats.org/spreadsheetml/2006/main" xmlns:mc="http://schemas.openxmlformats.org/markup-compatibility/2006" xmlns:xr="http://schemas.microsoft.com/office/spreadsheetml/2014/revision" mc:Ignorable="xr">
  <authors>
    <author>Sandra Evans</author>
  </authors>
  <commentList>
    <comment ref="C2" authorId="0" shapeId="0" xr:uid="{00000000-0006-0000-1D00-000001000000}">
      <text>
        <r>
          <rPr>
            <sz val="11"/>
            <color indexed="81"/>
            <rFont val="Tahoma"/>
            <family val="2"/>
          </rPr>
          <t>Expenditures for repairs and maintenance services for equipment not provided by LEA personnel.</t>
        </r>
      </text>
    </comment>
  </commentList>
</comments>
</file>

<file path=xl/comments21.xml><?xml version="1.0" encoding="utf-8"?>
<comments xmlns="http://schemas.openxmlformats.org/spreadsheetml/2006/main" xmlns:mc="http://schemas.openxmlformats.org/markup-compatibility/2006" xmlns:xr="http://schemas.microsoft.com/office/spreadsheetml/2014/revision" mc:Ignorable="xr">
  <authors>
    <author>Sandra Evans</author>
  </authors>
  <commentList>
    <comment ref="C2" authorId="0" shapeId="0" xr:uid="{00000000-0006-0000-1E00-000001000000}">
      <text>
        <r>
          <rPr>
            <sz val="11"/>
            <color indexed="81"/>
            <rFont val="Tahoma"/>
            <family val="2"/>
          </rPr>
          <t>Expenditures for repairs and maintenance services for vehicles not provided by LEA personnel.</t>
        </r>
      </text>
    </comment>
  </commentList>
</comments>
</file>

<file path=xl/comments22.xml><?xml version="1.0" encoding="utf-8"?>
<comments xmlns="http://schemas.openxmlformats.org/spreadsheetml/2006/main" xmlns:mc="http://schemas.openxmlformats.org/markup-compatibility/2006" xmlns:xr="http://schemas.microsoft.com/office/spreadsheetml/2014/revision" mc:Ignorable="xr">
  <authors>
    <author>Sandra Evans</author>
  </authors>
  <commentList>
    <comment ref="C2" authorId="0" shapeId="0" xr:uid="{00000000-0006-0000-1F00-000001000000}">
      <text>
        <r>
          <rPr>
            <sz val="11"/>
            <color indexed="81"/>
            <rFont val="Tahoma"/>
            <family val="2"/>
          </rPr>
          <t>Record to this object the expenditures incurred for costs, which are directly related to maintaining existing hardware / software and other components of a district’s Information and Community Technology operation. Repairs to a component are considered maintenance; when a component is replaced, it should not be recorded as a maintenance cost. Examples include: all reoccurring maintenance contracts and one-time maintenance contracts. Also, include the cost of repair parts, laptop batteries, tool kits, video cards, hard drives, cleaning kits, memory chips, and power supplies with a useful life of one year or less.</t>
        </r>
      </text>
    </comment>
  </commentList>
</comments>
</file>

<file path=xl/comments23.xml><?xml version="1.0" encoding="utf-8"?>
<comments xmlns="http://schemas.openxmlformats.org/spreadsheetml/2006/main" xmlns:mc="http://schemas.openxmlformats.org/markup-compatibility/2006" xmlns:xr="http://schemas.microsoft.com/office/spreadsheetml/2014/revision" mc:Ignorable="xr">
  <authors>
    <author>Sandra Evans</author>
  </authors>
  <commentList>
    <comment ref="C2" authorId="0" shapeId="0" xr:uid="{00000000-0006-0000-2000-000001000000}">
      <text>
        <r>
          <rPr>
            <sz val="11"/>
            <color indexed="81"/>
            <rFont val="Tahoma"/>
            <family val="2"/>
          </rPr>
          <t>Expenditures for leasing or renting of equipment for both temporary and long-term use.</t>
        </r>
      </text>
    </comment>
  </commentList>
</comments>
</file>

<file path=xl/comments24.xml><?xml version="1.0" encoding="utf-8"?>
<comments xmlns="http://schemas.openxmlformats.org/spreadsheetml/2006/main" xmlns:mc="http://schemas.openxmlformats.org/markup-compatibility/2006" xmlns:xr="http://schemas.microsoft.com/office/spreadsheetml/2014/revision" mc:Ignorable="xr">
  <authors>
    <author>Sandra Evans</author>
  </authors>
  <commentList>
    <comment ref="C2" authorId="0" shapeId="0" xr:uid="{00000000-0006-0000-2100-000001000000}">
      <text>
        <r>
          <rPr>
            <sz val="11"/>
            <color indexed="81"/>
            <rFont val="Tahoma"/>
            <family val="2"/>
          </rPr>
          <t>Expenditures for leasing or renting of vehicles for both temporary and long-term use. This includes bus and other vehicle rental when operated by a local LEA.</t>
        </r>
      </text>
    </comment>
  </commentList>
</comments>
</file>

<file path=xl/comments25.xml><?xml version="1.0" encoding="utf-8"?>
<comments xmlns="http://schemas.openxmlformats.org/spreadsheetml/2006/main" xmlns:mc="http://schemas.openxmlformats.org/markup-compatibility/2006" xmlns:xr="http://schemas.microsoft.com/office/spreadsheetml/2014/revision" mc:Ignorable="xr">
  <authors>
    <author>Sandra Evans</author>
  </authors>
  <commentList>
    <comment ref="C2" authorId="0" shapeId="0" xr:uid="{00000000-0006-0000-2200-000001000000}">
      <text>
        <r>
          <rPr>
            <sz val="11"/>
            <color indexed="81"/>
            <rFont val="Tahoma"/>
            <family val="2"/>
          </rPr>
          <t>Record here the lease / rental costs incurred for mainframe computers, mini-computers, micro / personal computers, electronic office machines, multi-use copiers, printers, dial-up, and dedicated leased communication lines and modems and other communication devices such as: front-end processors, terminals, concentrators, tape cleaners, tape drives, multi-plexors, cable television, and all auxiliary and peripheral equipment. Do NOT include maintenance on these items in this category. Maintenance costs on these items should be recorded to object 438.</t>
        </r>
      </text>
    </comment>
  </commentList>
</comments>
</file>

<file path=xl/comments26.xml><?xml version="1.0" encoding="utf-8"?>
<comments xmlns="http://schemas.openxmlformats.org/spreadsheetml/2006/main" xmlns:mc="http://schemas.openxmlformats.org/markup-compatibility/2006" xmlns:xr="http://schemas.microsoft.com/office/spreadsheetml/2014/revision" mc:Ignorable="xr">
  <authors>
    <author>Sandra Evans</author>
  </authors>
  <commentList>
    <comment ref="C2" authorId="0" shapeId="0" xr:uid="{00000000-0006-0000-2300-000001000000}">
      <text>
        <r>
          <rPr>
            <sz val="11"/>
            <color indexed="81"/>
            <rFont val="Tahoma"/>
            <family val="2"/>
          </rPr>
          <t>Expenditures for rentals not classified elsewhere in the 400 series of objects.</t>
        </r>
      </text>
    </comment>
  </commentList>
</comments>
</file>

<file path=xl/comments27.xml><?xml version="1.0" encoding="utf-8"?>
<comments xmlns="http://schemas.openxmlformats.org/spreadsheetml/2006/main" xmlns:mc="http://schemas.openxmlformats.org/markup-compatibility/2006" xmlns:xr="http://schemas.microsoft.com/office/spreadsheetml/2014/revision" mc:Ignorable="xr">
  <authors>
    <author>Sandra Evans</author>
  </authors>
  <commentList>
    <comment ref="C2" authorId="0" shapeId="0" xr:uid="{00000000-0006-0000-2400-000001000000}">
      <text>
        <r>
          <rPr>
            <sz val="11"/>
            <color indexed="81"/>
            <rFont val="Tahoma"/>
            <family val="2"/>
          </rPr>
          <t>Payments for contractual agreements to operate school buses, vans, and other motor vehicles to transport pupils for the LEA; including parents who transport children. Also, record expenditures to public carriers which transport pupils under contract when the vehicles are not being used concurrently by the general public. Include here the cost of fuel purchases for use by your contracted carrier.</t>
        </r>
      </text>
    </comment>
  </commentList>
</comments>
</file>

<file path=xl/comments28.xml><?xml version="1.0" encoding="utf-8"?>
<comments xmlns="http://schemas.openxmlformats.org/spreadsheetml/2006/main" xmlns:mc="http://schemas.openxmlformats.org/markup-compatibility/2006" xmlns:xr="http://schemas.microsoft.com/office/spreadsheetml/2014/revision" mc:Ignorable="xr">
  <authors>
    <author>Sandra Evans</author>
  </authors>
  <commentList>
    <comment ref="C2" authorId="0" shapeId="0" xr:uid="{00000000-0006-0000-2500-000001000000}">
      <text>
        <r>
          <rPr>
            <sz val="11"/>
            <color indexed="81"/>
            <rFont val="Tahoma"/>
            <family val="2"/>
          </rPr>
          <t>Amounts withheld from your Basic Instruction Subsidy for transportation of pupils to and from school and / or school related activities as included in the Individualized Education Plan (IEP).</t>
        </r>
      </text>
    </comment>
  </commentList>
</comments>
</file>

<file path=xl/comments29.xml><?xml version="1.0" encoding="utf-8"?>
<comments xmlns="http://schemas.openxmlformats.org/spreadsheetml/2006/main" xmlns:mc="http://schemas.openxmlformats.org/markup-compatibility/2006" xmlns:xr="http://schemas.microsoft.com/office/spreadsheetml/2014/revision" mc:Ignorable="xr">
  <authors>
    <author>Sandra Evans</author>
  </authors>
  <commentList>
    <comment ref="C2" authorId="0" shapeId="0" xr:uid="{00000000-0006-0000-2600-000001000000}">
      <text>
        <r>
          <rPr>
            <sz val="11"/>
            <color indexed="81"/>
            <rFont val="Tahoma"/>
            <family val="2"/>
          </rPr>
          <t>Expenditures for public liability, medical care, and other automotive liability insurance.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Sandra Evans</author>
  </authors>
  <commentList>
    <comment ref="C2" authorId="0" shapeId="0" xr:uid="{00000000-0006-0000-0C00-000001000000}">
      <text>
        <r>
          <rPr>
            <sz val="11"/>
            <color indexed="81"/>
            <rFont val="Tahoma"/>
            <family val="2"/>
          </rPr>
          <t>Expenditures for services in support of the various policy-making and managerial activities of the LEA. Included would be management consulting activities oriented to general governance or business and financial management of the LEA; school management support activities; election and tax assessing and collection services.</t>
        </r>
      </text>
    </comment>
  </commentList>
</comments>
</file>

<file path=xl/comments30.xml><?xml version="1.0" encoding="utf-8"?>
<comments xmlns="http://schemas.openxmlformats.org/spreadsheetml/2006/main" xmlns:mc="http://schemas.openxmlformats.org/markup-compatibility/2006" xmlns:xr="http://schemas.microsoft.com/office/spreadsheetml/2014/revision" mc:Ignorable="xr">
  <authors>
    <author>Sandra Evans</author>
  </authors>
  <commentList>
    <comment ref="C2" authorId="0" shapeId="0" xr:uid="{00000000-0006-0000-2700-000001000000}">
      <text>
        <r>
          <rPr>
            <sz val="11"/>
            <color indexed="81"/>
            <rFont val="Tahoma"/>
            <family val="2"/>
          </rPr>
          <t>Expenditures for bonds guaranteeing the LEA against losses resulting from the action of the treasurer, tax collector, employees or other personnel of the LEA. Also, include expenditures made in lieu of a bond.</t>
        </r>
      </text>
    </comment>
  </commentList>
</comments>
</file>

<file path=xl/comments31.xml><?xml version="1.0" encoding="utf-8"?>
<comments xmlns="http://schemas.openxmlformats.org/spreadsheetml/2006/main" xmlns:mc="http://schemas.openxmlformats.org/markup-compatibility/2006" xmlns:xr="http://schemas.microsoft.com/office/spreadsheetml/2014/revision" mc:Ignorable="xr">
  <authors>
    <author>Sandra Evans</author>
  </authors>
  <commentList>
    <comment ref="C2" authorId="0" shapeId="0" xr:uid="{00000000-0006-0000-2800-000001000000}">
      <text>
        <r>
          <rPr>
            <sz val="11"/>
            <color indexed="81"/>
            <rFont val="Tahoma"/>
            <family val="2"/>
          </rPr>
          <t>Expenditures for insurance coverage not classified elsewhere in the 520 series of objects.</t>
        </r>
      </text>
    </comment>
  </commentList>
</comments>
</file>

<file path=xl/comments32.xml><?xml version="1.0" encoding="utf-8"?>
<comments xmlns="http://schemas.openxmlformats.org/spreadsheetml/2006/main" xmlns:mc="http://schemas.openxmlformats.org/markup-compatibility/2006" xmlns:xr="http://schemas.microsoft.com/office/spreadsheetml/2014/revision" mc:Ignorable="xr">
  <authors>
    <author>Sandra Evans</author>
  </authors>
  <commentList>
    <comment ref="C2" authorId="0" shapeId="0" xr:uid="{00000000-0006-0000-2900-000001000000}">
      <text>
        <r>
          <rPr>
            <sz val="11"/>
            <color indexed="81"/>
            <rFont val="Tahoma"/>
            <family val="2"/>
          </rPr>
          <t>Expenditures for services provided by persons or businesses to assist in transmitting and receiving messages or information. This account includes telephone, postage, and postage machine rental.</t>
        </r>
      </text>
    </comment>
  </commentList>
</comments>
</file>

<file path=xl/comments33.xml><?xml version="1.0" encoding="utf-8"?>
<comments xmlns="http://schemas.openxmlformats.org/spreadsheetml/2006/main" xmlns:mc="http://schemas.openxmlformats.org/markup-compatibility/2006" xmlns:xr="http://schemas.microsoft.com/office/spreadsheetml/2014/revision" mc:Ignorable="xr">
  <authors>
    <author>Sandra Evans</author>
  </authors>
  <commentList>
    <comment ref="C2" authorId="0" shapeId="0" xr:uid="{00000000-0006-0000-2A00-000001000000}">
      <text>
        <r>
          <rPr>
            <sz val="11"/>
            <color indexed="81"/>
            <rFont val="Tahoma"/>
            <family val="2"/>
          </rPr>
          <t>Expenditures associated with transport / telecommunications services. These services represent third-party or outsource requirements to support the technology infrastructure. Include charges incurred for transmitting receiving digital, analog or hybrid communications. Examples include: installation and use of dedicated phone lines and service used for voice / video / data transmission, internet services, cable television lines (transport service), paging, satellite, all other one-time installation charges, ISDN, faxing, telephone service, wireless phone service, and cable channel subscriptions.</t>
        </r>
      </text>
    </comment>
  </commentList>
</comments>
</file>

<file path=xl/comments34.xml><?xml version="1.0" encoding="utf-8"?>
<comments xmlns="http://schemas.openxmlformats.org/spreadsheetml/2006/main" xmlns:mc="http://schemas.openxmlformats.org/markup-compatibility/2006" xmlns:xr="http://schemas.microsoft.com/office/spreadsheetml/2014/revision" mc:Ignorable="xr">
  <authors>
    <author>Sandra Evans</author>
  </authors>
  <commentList>
    <comment ref="C2" authorId="0" shapeId="0" xr:uid="{00000000-0006-0000-2B00-000001000000}">
      <text>
        <r>
          <rPr>
            <sz val="11"/>
            <color indexed="81"/>
            <rFont val="Tahoma"/>
            <family val="2"/>
          </rPr>
          <t>Advertising - The costs of advertising media and corollary administrative costs. Advertising media include magazines, newspapers, radio, and television, direct mail, exhibits, electronic or computer transmittals, and the like. Public Relations includes community relations and means those activities dedicated to maintaining the image of the non-Federal entity or maintaining or promoting understanding and favorable relations with the community or public at large or any segment of the public.</t>
        </r>
      </text>
    </comment>
  </commentList>
</comments>
</file>

<file path=xl/comments35.xml><?xml version="1.0" encoding="utf-8"?>
<comments xmlns="http://schemas.openxmlformats.org/spreadsheetml/2006/main" xmlns:mc="http://schemas.openxmlformats.org/markup-compatibility/2006" xmlns:xr="http://schemas.microsoft.com/office/spreadsheetml/2014/revision" mc:Ignorable="xr">
  <authors>
    <author>Sandra Evans</author>
  </authors>
  <commentList>
    <comment ref="C2" authorId="0" shapeId="0" xr:uid="{00000000-0006-0000-2C00-000001000000}">
      <text>
        <r>
          <rPr>
            <sz val="11"/>
            <color indexed="81"/>
            <rFont val="Tahoma"/>
            <family val="2"/>
          </rPr>
          <t>Expenditures for printing and binding according to specifications of the LEA. This includes the design and printing of forms and posters as well as printing and binding of LEA publications.</t>
        </r>
      </text>
    </comment>
  </commentList>
</comments>
</file>

<file path=xl/comments36.xml><?xml version="1.0" encoding="utf-8"?>
<comments xmlns="http://schemas.openxmlformats.org/spreadsheetml/2006/main" xmlns:mc="http://schemas.openxmlformats.org/markup-compatibility/2006" xmlns:xr="http://schemas.microsoft.com/office/spreadsheetml/2014/revision" mc:Ignorable="xr">
  <authors>
    <author>Sandra Evans</author>
  </authors>
  <commentList>
    <comment ref="C2" authorId="0" shapeId="0" xr:uid="{00000000-0006-0000-2D00-000001000000}">
      <text>
        <r>
          <rPr>
            <sz val="11"/>
            <color indexed="81"/>
            <rFont val="Tahoma"/>
            <family val="2"/>
          </rPr>
          <t>Expenditures for service rendered by other School Districts within the State.</t>
        </r>
      </text>
    </comment>
  </commentList>
</comments>
</file>

<file path=xl/comments37.xml><?xml version="1.0" encoding="utf-8"?>
<comments xmlns="http://schemas.openxmlformats.org/spreadsheetml/2006/main" xmlns:mc="http://schemas.openxmlformats.org/markup-compatibility/2006" xmlns:xr="http://schemas.microsoft.com/office/spreadsheetml/2014/revision" mc:Ignorable="xr">
  <authors>
    <author>Sandra Evans</author>
  </authors>
  <commentList>
    <comment ref="C2" authorId="0" shapeId="0" xr:uid="{00000000-0006-0000-2E00-000001000000}">
      <text>
        <r>
          <rPr>
            <sz val="11"/>
            <color indexed="81"/>
            <rFont val="Tahoma"/>
            <family val="2"/>
          </rPr>
          <t>Expenditures to reimburse Pennsylvania charter schools and cyber charter schools for educational services provided to students attending the charter school. Include in this object payments to charter schools via deductions from subsidy payments, and PSERS delinquencies paid by a school district on behalf of a charter school.</t>
        </r>
      </text>
    </comment>
  </commentList>
</comments>
</file>

<file path=xl/comments38.xml><?xml version="1.0" encoding="utf-8"?>
<comments xmlns="http://schemas.openxmlformats.org/spreadsheetml/2006/main" xmlns:mc="http://schemas.openxmlformats.org/markup-compatibility/2006" xmlns:xr="http://schemas.microsoft.com/office/spreadsheetml/2014/revision" mc:Ignorable="xr">
  <authors>
    <author>Sandra Evans</author>
  </authors>
  <commentList>
    <comment ref="C2" authorId="0" shapeId="0" xr:uid="{00000000-0006-0000-2F00-000001000000}">
      <text>
        <r>
          <rPr>
            <sz val="11"/>
            <color indexed="81"/>
            <rFont val="Tahoma"/>
            <family val="2"/>
          </rPr>
          <t>Expenditures for services rendered by private schools.</t>
        </r>
      </text>
    </comment>
  </commentList>
</comments>
</file>

<file path=xl/comments39.xml><?xml version="1.0" encoding="utf-8"?>
<comments xmlns="http://schemas.openxmlformats.org/spreadsheetml/2006/main" xmlns:mc="http://schemas.openxmlformats.org/markup-compatibility/2006" xmlns:xr="http://schemas.microsoft.com/office/spreadsheetml/2014/revision" mc:Ignorable="xr">
  <authors>
    <author>Sandra Evans</author>
  </authors>
  <commentList>
    <comment ref="C2" authorId="0" shapeId="0" xr:uid="{00000000-0006-0000-3000-000001000000}">
      <text>
        <r>
          <rPr>
            <sz val="11"/>
            <color indexed="81"/>
            <rFont val="Tahoma"/>
            <family val="2"/>
          </rPr>
          <t>Expenditures for services rendered by a career and technology centers, area vocational technical schools, and/or special program jointures. This includes tuition, transportation, authority rentals, capital outlay and all other payments to an CTC/AVTS regardless of purpose.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Sandra Evans</author>
  </authors>
  <commentList>
    <comment ref="C2" authorId="0" shapeId="0" xr:uid="{00000000-0006-0000-0D00-000001000000}">
      <text>
        <r>
          <rPr>
            <sz val="11"/>
            <color indexed="81"/>
            <rFont val="Tahoma"/>
            <family val="2"/>
          </rPr>
          <t>Expenditures incurred for contracted educational services provided by an intermediate unit. NOTE: Deductions from the Basic Education Subsidy for IU-operated special education classes should not be recorded to this sub-account. Deductions for IU-operated special education classes should be charged to object 594, Intermediate Units Payments by Withholding for Special Classes. These costs should not be charged to object 560, tuition, so that accurate tuition rates can be calculated for school districts. Recording these costs to tuition will adversely affect your school’s tuition rates.</t>
        </r>
      </text>
    </comment>
  </commentList>
</comments>
</file>

<file path=xl/comments40.xml><?xml version="1.0" encoding="utf-8"?>
<comments xmlns="http://schemas.openxmlformats.org/spreadsheetml/2006/main" xmlns:mc="http://schemas.openxmlformats.org/markup-compatibility/2006" xmlns:xr="http://schemas.microsoft.com/office/spreadsheetml/2014/revision" mc:Ignorable="xr">
  <authors>
    <author>Sandra Evans</author>
  </authors>
  <commentList>
    <comment ref="C2" authorId="0" shapeId="0" xr:uid="{00000000-0006-0000-3100-000001000000}">
      <text>
        <r>
          <rPr>
            <sz val="11"/>
            <color indexed="81"/>
            <rFont val="Tahoma"/>
            <family val="2"/>
          </rPr>
          <t>Expenditures for services rendered by institutions of higher education, including technical institutes and Community Colleges. Also, record here payments to the Board of Trustees and state university laboratory schools.</t>
        </r>
      </text>
    </comment>
  </commentList>
</comments>
</file>

<file path=xl/comments41.xml><?xml version="1.0" encoding="utf-8"?>
<comments xmlns="http://schemas.openxmlformats.org/spreadsheetml/2006/main" xmlns:mc="http://schemas.openxmlformats.org/markup-compatibility/2006" xmlns:xr="http://schemas.microsoft.com/office/spreadsheetml/2014/revision" mc:Ignorable="xr">
  <authors>
    <author>Sandra Evans</author>
  </authors>
  <commentList>
    <comment ref="C2" authorId="0" shapeId="0" xr:uid="{00000000-0006-0000-3200-000001000000}">
      <text>
        <r>
          <rPr>
            <sz val="11"/>
            <color indexed="81"/>
            <rFont val="Tahoma"/>
            <family val="2"/>
          </rPr>
          <t>Payments for students attending the PA Chartered Schools for the Deaf and Blind and 4010 students attending Approved Private Schools. Note: non-4010 APS student costs should be coded to object 323.</t>
        </r>
      </text>
    </comment>
  </commentList>
</comments>
</file>

<file path=xl/comments42.xml><?xml version="1.0" encoding="utf-8"?>
<comments xmlns="http://schemas.openxmlformats.org/spreadsheetml/2006/main" xmlns:mc="http://schemas.openxmlformats.org/markup-compatibility/2006" xmlns:xr="http://schemas.microsoft.com/office/spreadsheetml/2014/revision" mc:Ignorable="xr">
  <authors>
    <author>Sandra Evans</author>
  </authors>
  <commentList>
    <comment ref="C2" authorId="0" shapeId="0" xr:uid="{00000000-0006-0000-3300-000001000000}">
      <text>
        <r>
          <rPr>
            <sz val="11"/>
            <color indexed="81"/>
            <rFont val="Tahoma"/>
            <family val="2"/>
          </rPr>
          <t>Payments for students attending Private Residential Rehabilitative Institutions (In-State) and Detention Centers. Include in this account tuition paid for Alternative Education Programs.</t>
        </r>
      </text>
    </comment>
  </commentList>
</comments>
</file>

<file path=xl/comments43.xml><?xml version="1.0" encoding="utf-8"?>
<comments xmlns="http://schemas.openxmlformats.org/spreadsheetml/2006/main" xmlns:mc="http://schemas.openxmlformats.org/markup-compatibility/2006" xmlns:xr="http://schemas.microsoft.com/office/spreadsheetml/2014/revision" mc:Ignorable="xr">
  <authors>
    <author>Sandra Evans</author>
  </authors>
  <commentList>
    <comment ref="C2" authorId="0" shapeId="0" xr:uid="{00000000-0006-0000-3400-000001000000}">
      <text>
        <r>
          <rPr>
            <sz val="11"/>
            <color indexed="81"/>
            <rFont val="Tahoma"/>
            <family val="2"/>
          </rPr>
          <t>Expenditures for services rendered by other educational agencies not specified elsewhere in the 560 series of objects.</t>
        </r>
      </text>
    </comment>
  </commentList>
</comments>
</file>

<file path=xl/comments44.xml><?xml version="1.0" encoding="utf-8"?>
<comments xmlns="http://schemas.openxmlformats.org/spreadsheetml/2006/main" xmlns:mc="http://schemas.openxmlformats.org/markup-compatibility/2006" xmlns:xr="http://schemas.microsoft.com/office/spreadsheetml/2014/revision" mc:Ignorable="xr">
  <authors>
    <author>Sandra Evans</author>
  </authors>
  <commentList>
    <comment ref="C2" authorId="0" shapeId="0" xr:uid="{00000000-0006-0000-3500-000001000000}">
      <text>
        <r>
          <rPr>
            <sz val="11"/>
            <color indexed="81"/>
            <rFont val="Tahoma"/>
            <family val="2"/>
          </rPr>
          <t>Expenditures for transportation, meals, lodging, and associated expenses incurred by staff members or students traveling on behalf of the LEA. Per diem in lieu of reimbursement of actual expenses is also charged here. Include in this object travel to and from conference sites. Training fees and associated training costs should be recorded to object 360.</t>
        </r>
      </text>
    </comment>
  </commentList>
</comments>
</file>

<file path=xl/comments45.xml><?xml version="1.0" encoding="utf-8"?>
<comments xmlns="http://schemas.openxmlformats.org/spreadsheetml/2006/main" xmlns:mc="http://schemas.openxmlformats.org/markup-compatibility/2006" xmlns:xr="http://schemas.microsoft.com/office/spreadsheetml/2014/revision" mc:Ignorable="xr">
  <authors>
    <author>Sandra Evans</author>
  </authors>
  <commentList>
    <comment ref="C2" authorId="0" shapeId="0" xr:uid="{00000000-0006-0000-3600-000001000000}">
      <text>
        <r>
          <rPr>
            <sz val="11"/>
            <color indexed="81"/>
            <rFont val="Tahoma"/>
            <family val="2"/>
          </rPr>
          <t>Expenditures for services purchased locally not otherwise classified in the 300, 400 or 500 series of objects.</t>
        </r>
      </text>
    </comment>
  </commentList>
</comments>
</file>

<file path=xl/comments46.xml><?xml version="1.0" encoding="utf-8"?>
<comments xmlns="http://schemas.openxmlformats.org/spreadsheetml/2006/main" xmlns:mc="http://schemas.openxmlformats.org/markup-compatibility/2006" xmlns:xr="http://schemas.microsoft.com/office/spreadsheetml/2014/revision" mc:Ignorable="xr">
  <authors>
    <author>Sandra Evans</author>
  </authors>
  <commentList>
    <comment ref="C2" authorId="0" shapeId="0" xr:uid="{00000000-0006-0000-3700-000001000000}">
      <text>
        <r>
          <rPr>
            <sz val="11"/>
            <color indexed="81"/>
            <rFont val="Tahoma"/>
            <family val="2"/>
          </rPr>
          <t>Amounts withheld from your Basic Education Funding for Intermediate Unit administered and operated Institutionalized Children’s Programs for students with disabilities.</t>
        </r>
      </text>
    </comment>
  </commentList>
</comments>
</file>

<file path=xl/comments47.xml><?xml version="1.0" encoding="utf-8"?>
<comments xmlns="http://schemas.openxmlformats.org/spreadsheetml/2006/main" xmlns:mc="http://schemas.openxmlformats.org/markup-compatibility/2006" xmlns:xr="http://schemas.microsoft.com/office/spreadsheetml/2014/revision" mc:Ignorable="xr">
  <authors>
    <author>Sandra Evans</author>
  </authors>
  <commentList>
    <comment ref="C2" authorId="0" shapeId="0" xr:uid="{00000000-0006-0000-3800-000001000000}">
      <text>
        <r>
          <rPr>
            <sz val="11"/>
            <color indexed="81"/>
            <rFont val="Tahoma"/>
            <family val="2"/>
          </rPr>
          <t>Amounts withheld from your Basic Education Funding for general operating support of your intermediate unit. This code is to be used with function 2910.</t>
        </r>
      </text>
    </comment>
  </commentList>
</comments>
</file>

<file path=xl/comments48.xml><?xml version="1.0" encoding="utf-8"?>
<comments xmlns="http://schemas.openxmlformats.org/spreadsheetml/2006/main" xmlns:mc="http://schemas.openxmlformats.org/markup-compatibility/2006" xmlns:xr="http://schemas.microsoft.com/office/spreadsheetml/2014/revision" mc:Ignorable="xr">
  <authors>
    <author>Sandra Evans</author>
  </authors>
  <commentList>
    <comment ref="C2" authorId="0" shapeId="0" xr:uid="{00000000-0006-0000-3900-000001000000}">
      <text>
        <r>
          <rPr>
            <sz val="11"/>
            <color indexed="81"/>
            <rFont val="Tahoma"/>
            <family val="2"/>
          </rPr>
          <t>Expenditures for other miscellaneous purchased services not classified elsewhere in the 500 series of objects.</t>
        </r>
      </text>
    </comment>
  </commentList>
</comments>
</file>

<file path=xl/comments49.xml><?xml version="1.0" encoding="utf-8"?>
<comments xmlns="http://schemas.openxmlformats.org/spreadsheetml/2006/main" xmlns:mc="http://schemas.openxmlformats.org/markup-compatibility/2006" xmlns:xr="http://schemas.microsoft.com/office/spreadsheetml/2014/revision" mc:Ignorable="xr">
  <authors>
    <author>Sandra Evans</author>
    <author>Jill Bender</author>
  </authors>
  <commentList>
    <comment ref="C2" authorId="0" shapeId="0" xr:uid="{00000000-0006-0000-3A00-000001000000}">
      <text>
        <r>
          <rPr>
            <sz val="11"/>
            <color indexed="81"/>
            <rFont val="Tahoma"/>
            <family val="2"/>
          </rPr>
          <t>Expenditures for all supplies (other than those listed below) acquired for the operation of the LEA, including freight and cartage. Consumable teaching and office items such as paper, pencils, forms, postage, blank diskettes, blank CD-ROMs, blank videotapes, and other supplies of relatively low unit costs, necessary for instruction and / or administration should be included in this category. Also include here the cost of food utilized within a culinary educational program.</t>
        </r>
      </text>
    </comment>
    <comment ref="C7" authorId="1" shapeId="0" xr:uid="{00000000-0006-0000-3A00-000002000000}">
      <text>
        <r>
          <rPr>
            <sz val="10"/>
            <color indexed="12"/>
            <rFont val="Tahoma"/>
            <family val="2"/>
          </rPr>
          <t>Enter the discounted total only of your Kurtz order in cell C7 of the General Supplies worksheet.  Do not itemize any items on the Excel worksheet that will be included in the Kurtz order.</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Sandra Evans</author>
  </authors>
  <commentList>
    <comment ref="C2" authorId="0" shapeId="0" xr:uid="{00000000-0006-0000-0E00-000001000000}">
      <text>
        <r>
          <rPr>
            <sz val="11"/>
            <color indexed="81"/>
            <rFont val="Tahoma"/>
            <family val="2"/>
          </rPr>
          <t>Record to this sub-account the expenditures incurred for contracted educational services provided by other educational agencies. Record purchased web based instructional costs to this object code. This definition includes contracted educational costs for students receiving regular or special education services at out-of-state educational agencies and costs for non-4010 students attending an APS.</t>
        </r>
      </text>
    </comment>
  </commentList>
</comments>
</file>

<file path=xl/comments50.xml><?xml version="1.0" encoding="utf-8"?>
<comments xmlns="http://schemas.openxmlformats.org/spreadsheetml/2006/main" xmlns:mc="http://schemas.openxmlformats.org/markup-compatibility/2006" xmlns:xr="http://schemas.microsoft.com/office/spreadsheetml/2014/revision" mc:Ignorable="xr">
  <authors>
    <author>Sandra Evans</author>
  </authors>
  <commentList>
    <comment ref="C2" authorId="0" shapeId="0" xr:uid="{00000000-0006-0000-3B00-000001000000}">
      <text>
        <r>
          <rPr>
            <sz val="11"/>
            <color indexed="81"/>
            <rFont val="Tahoma"/>
            <family val="2"/>
          </rPr>
          <t>Expenditures for food and related costs such as storage and transportation for student meals. Do not include food and related expenses that are more appropriate in one of the sub-accounts listed below.</t>
        </r>
      </text>
    </comment>
  </commentList>
</comments>
</file>

<file path=xl/comments51.xml><?xml version="1.0" encoding="utf-8"?>
<comments xmlns="http://schemas.openxmlformats.org/spreadsheetml/2006/main" xmlns:mc="http://schemas.openxmlformats.org/markup-compatibility/2006" xmlns:xr="http://schemas.microsoft.com/office/spreadsheetml/2014/revision" mc:Ignorable="xr">
  <authors>
    <author>Sandra Evans</author>
  </authors>
  <commentList>
    <comment ref="C2" authorId="0" shapeId="0" xr:uid="{00000000-0006-0000-3C00-000001000000}">
      <text>
        <r>
          <rPr>
            <sz val="11"/>
            <color indexed="81"/>
            <rFont val="Tahoma"/>
            <family val="2"/>
          </rPr>
          <t>Expenditures for food purchased for student snacks, not including milk.</t>
        </r>
      </text>
    </comment>
  </commentList>
</comments>
</file>

<file path=xl/comments52.xml><?xml version="1.0" encoding="utf-8"?>
<comments xmlns="http://schemas.openxmlformats.org/spreadsheetml/2006/main" xmlns:mc="http://schemas.openxmlformats.org/markup-compatibility/2006" xmlns:xr="http://schemas.microsoft.com/office/spreadsheetml/2014/revision" mc:Ignorable="xr">
  <authors>
    <author>Sandra Evans</author>
  </authors>
  <commentList>
    <comment ref="C2" authorId="0" shapeId="0" xr:uid="{00000000-0006-0000-3D00-000001000000}">
      <text>
        <r>
          <rPr>
            <sz val="11"/>
            <color indexed="81"/>
            <rFont val="Tahoma"/>
            <family val="2"/>
          </rPr>
          <t>Expenditures for non-instructional food / refreshments purchased for in-service, motivational or award meetings, or snacks during testing such as PSSA’s.</t>
        </r>
      </text>
    </comment>
  </commentList>
</comments>
</file>

<file path=xl/comments53.xml><?xml version="1.0" encoding="utf-8"?>
<comments xmlns="http://schemas.openxmlformats.org/spreadsheetml/2006/main" xmlns:mc="http://schemas.openxmlformats.org/markup-compatibility/2006" xmlns:xr="http://schemas.microsoft.com/office/spreadsheetml/2014/revision" mc:Ignorable="xr">
  <authors>
    <author>Sandra Evans</author>
  </authors>
  <commentList>
    <comment ref="C2" authorId="0" shapeId="0" xr:uid="{00000000-0006-0000-3E00-000001000000}">
      <text>
        <r>
          <rPr>
            <sz val="11"/>
            <color indexed="81"/>
            <rFont val="Tahoma"/>
            <family val="2"/>
          </rPr>
          <t>Expenditures for books, textbooks, and periodicals prescribed and available for general use, including any reference books. This category includes the cost of workbooks, textbook binding or repairs, as well as textbooks, which are purchased for resale or rental. Also recorded here are costs of binding or other repairs to school library books. (A more specific classification is achieved by identifying the function chargeable.) School library books should be capitalized if their useful life exceeds one year, and their cost exceeds your school’s capitalization policy.</t>
        </r>
      </text>
    </comment>
  </commentList>
</comments>
</file>

<file path=xl/comments54.xml><?xml version="1.0" encoding="utf-8"?>
<comments xmlns="http://schemas.openxmlformats.org/spreadsheetml/2006/main" xmlns:mc="http://schemas.openxmlformats.org/markup-compatibility/2006" xmlns:xr="http://schemas.microsoft.com/office/spreadsheetml/2014/revision" mc:Ignorable="xr">
  <authors>
    <author>Sandra Evans</author>
  </authors>
  <commentList>
    <comment ref="C2" authorId="0" shapeId="0" xr:uid="{00000000-0006-0000-3F00-000001000000}">
      <text>
        <r>
          <rPr>
            <sz val="11"/>
            <color indexed="81"/>
            <rFont val="Tahoma"/>
            <family val="2"/>
          </rPr>
          <t>Technology related supplies include supplies that are typically used in conjunction with technology related hardware or software, such as CDs, flash drives, parallel cables, E-readers, Kindles and iPads that fall below the capitalization policy established by the LEA. Include expenditures associated with software for educational and administrative purposes, on-line course work, reference materials and educational services, such as Scholastic or Classroom Connect. Also, record all software licensing fees and related costs incurred to acquire the materials in this category. Note: Expenditures for purchases that exceed the capitalization policy established by the LEA and with useful lives that extend beyond a single reporting period should be recorded to the appropriate 700 object code.</t>
        </r>
      </text>
    </comment>
  </commentList>
</comments>
</file>

<file path=xl/comments55.xml><?xml version="1.0" encoding="utf-8"?>
<comments xmlns="http://schemas.openxmlformats.org/spreadsheetml/2006/main" xmlns:mc="http://schemas.openxmlformats.org/markup-compatibility/2006" xmlns:xr="http://schemas.microsoft.com/office/spreadsheetml/2014/revision" mc:Ignorable="xr">
  <authors>
    <author>Sandra Evans</author>
  </authors>
  <commentList>
    <comment ref="C2" authorId="0" shapeId="0" xr:uid="{00000000-0006-0000-4000-000001000000}">
      <text>
        <r>
          <rPr>
            <sz val="11"/>
            <color indexed="81"/>
            <rFont val="Tahoma"/>
            <family val="2"/>
          </rPr>
          <t>Expenditures for equipment that has a useful life that extends beyond the current fiscal reporting period, and meets the LEA’s Board approved capitalization policy ($10,000 or more).</t>
        </r>
      </text>
    </comment>
  </commentList>
</comments>
</file>

<file path=xl/comments56.xml><?xml version="1.0" encoding="utf-8"?>
<comments xmlns="http://schemas.openxmlformats.org/spreadsheetml/2006/main" xmlns:mc="http://schemas.openxmlformats.org/markup-compatibility/2006" xmlns:xr="http://schemas.microsoft.com/office/spreadsheetml/2014/revision" mc:Ignorable="xr">
  <authors>
    <author>Sandra Evans</author>
  </authors>
  <commentList>
    <comment ref="C2" authorId="0" shapeId="0" xr:uid="{00000000-0006-0000-4100-000001000000}">
      <text>
        <r>
          <rPr>
            <sz val="11"/>
            <color indexed="81"/>
            <rFont val="Tahoma"/>
            <family val="2"/>
          </rPr>
          <t>Expenditures for original technology related equipment, hardware, and infrastructure. This category includes the original purchase of electronic information systems equipment with useful lives that extend beyond the current reporting period and that have an original cost that meets the LEA’s Board approved capitalization policy ($10,000 or more). Include here items such as network equipment, servers, PCs, printers, and infrastructure consisting of the relatively permanent system of built in cables and equipment.</t>
        </r>
      </text>
    </comment>
  </commentList>
</comments>
</file>

<file path=xl/comments57.xml><?xml version="1.0" encoding="utf-8"?>
<comments xmlns="http://schemas.openxmlformats.org/spreadsheetml/2006/main" xmlns:mc="http://schemas.openxmlformats.org/markup-compatibility/2006" xmlns:xr="http://schemas.microsoft.com/office/spreadsheetml/2014/revision" mc:Ignorable="xr">
  <authors>
    <author>Sandra Evans</author>
  </authors>
  <commentList>
    <comment ref="C2" authorId="0" shapeId="0" xr:uid="{00000000-0006-0000-4200-000001000000}">
      <text>
        <r>
          <rPr>
            <sz val="11"/>
            <color indexed="81"/>
            <rFont val="Tahoma"/>
            <family val="2"/>
          </rPr>
          <t>Expenditures associated with the original purchase of software with useful lives that extend beyond the current reporting period and that have an original cost that meets the LEA’s Board approved capitalization policy ($10,000 or more).</t>
        </r>
      </text>
    </comment>
  </commentList>
</comments>
</file>

<file path=xl/comments58.xml><?xml version="1.0" encoding="utf-8"?>
<comments xmlns="http://schemas.openxmlformats.org/spreadsheetml/2006/main" xmlns:mc="http://schemas.openxmlformats.org/markup-compatibility/2006" xmlns:xr="http://schemas.microsoft.com/office/spreadsheetml/2014/revision" mc:Ignorable="xr">
  <authors>
    <author>Sandra Evans</author>
  </authors>
  <commentList>
    <comment ref="C2" authorId="0" shapeId="0" xr:uid="{00000000-0006-0000-4300-000001000000}">
      <text>
        <r>
          <rPr>
            <sz val="11"/>
            <color indexed="81"/>
            <rFont val="Tahoma"/>
            <family val="2"/>
          </rPr>
          <t>Expenditures for replacement equipment that has a useful life that extends beyond the current fiscal reporting period, and meets the LEA’s Board approved capitalization policy ($10,000 or more).</t>
        </r>
      </text>
    </comment>
  </commentList>
</comments>
</file>

<file path=xl/comments59.xml><?xml version="1.0" encoding="utf-8"?>
<comments xmlns="http://schemas.openxmlformats.org/spreadsheetml/2006/main" xmlns:mc="http://schemas.openxmlformats.org/markup-compatibility/2006" xmlns:xr="http://schemas.microsoft.com/office/spreadsheetml/2014/revision" mc:Ignorable="xr">
  <authors>
    <author>Sandra Evans</author>
  </authors>
  <commentList>
    <comment ref="C2" authorId="0" shapeId="0" xr:uid="{00000000-0006-0000-4400-000001000000}">
      <text>
        <r>
          <rPr>
            <sz val="11"/>
            <color indexed="81"/>
            <rFont val="Tahoma"/>
            <family val="2"/>
          </rPr>
          <t>Expenditures for replacement technology related equipment, hardware, and infrastructure. This category includes the purchase of replacement electronic information systems equipment with useful lives that extend beyond the current reporting period and that have an original cost that meets the LEA’s Board approved capitalization policy ($10,000 or more). Include here items such as network equipment, servers, PCs, printers, and infrastructure consisting of the relatively permanent system of built in cables and equipment.</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Sandra Evans</author>
  </authors>
  <commentList>
    <comment ref="C2" authorId="0" shapeId="0" xr:uid="{00000000-0006-0000-0F00-000001000000}">
      <text>
        <r>
          <rPr>
            <sz val="11"/>
            <color indexed="81"/>
            <rFont val="Tahoma"/>
            <family val="2"/>
          </rPr>
          <t>Record here expenditures for consultants, contracted substitute teachers, and other contract expenditures. These costs should not be charged to object 560 - Tuition, so that accurate tuition rates can be calculated for school districts. Recording these costs to tuition will adversely affect your school’s tuition rates.</t>
        </r>
      </text>
    </comment>
  </commentList>
</comments>
</file>

<file path=xl/comments60.xml><?xml version="1.0" encoding="utf-8"?>
<comments xmlns="http://schemas.openxmlformats.org/spreadsheetml/2006/main" xmlns:mc="http://schemas.openxmlformats.org/markup-compatibility/2006" xmlns:xr="http://schemas.microsoft.com/office/spreadsheetml/2014/revision" mc:Ignorable="xr">
  <authors>
    <author>Sandra Evans</author>
  </authors>
  <commentList>
    <comment ref="C2" authorId="0" shapeId="0" xr:uid="{00000000-0006-0000-4500-000001000000}">
      <text>
        <r>
          <rPr>
            <sz val="11"/>
            <color indexed="81"/>
            <rFont val="Tahoma"/>
            <family val="2"/>
          </rPr>
          <t>Expenditures associated with the replacement of software with useful lives that extend beyond the current reporting period and that have an original cost that meets the LEA’s Board approved capitalization policy ($10,000 or more).</t>
        </r>
      </text>
    </comment>
  </commentList>
</comments>
</file>

<file path=xl/comments61.xml><?xml version="1.0" encoding="utf-8"?>
<comments xmlns="http://schemas.openxmlformats.org/spreadsheetml/2006/main" xmlns:mc="http://schemas.openxmlformats.org/markup-compatibility/2006" xmlns:xr="http://schemas.microsoft.com/office/spreadsheetml/2014/revision" mc:Ignorable="xr">
  <authors>
    <author>Sandra Evans</author>
  </authors>
  <commentList>
    <comment ref="C2" authorId="0" shapeId="0" xr:uid="{00000000-0006-0000-4600-000001000000}">
      <text>
        <r>
          <rPr>
            <sz val="11"/>
            <color indexed="81"/>
            <rFont val="Tahoma"/>
            <family val="2"/>
          </rPr>
          <t xml:space="preserve">Expenditures or assessments for membership in professional or other organizations or associations or payments to a paying agent for services rendered (e.g. bank fees, purchasing agent fees, letter of credit fees). </t>
        </r>
        <r>
          <rPr>
            <sz val="11"/>
            <color indexed="12"/>
            <rFont val="Tahoma"/>
            <family val="2"/>
          </rPr>
          <t>Do not record conference fees to this account.</t>
        </r>
        <r>
          <rPr>
            <sz val="11"/>
            <color indexed="81"/>
            <rFont val="Tahoma"/>
            <family val="2"/>
          </rPr>
          <t xml:space="preserve"> Record to this object: debt issuance fees within Function 2390, and bank fees within Function 2519.
</t>
        </r>
        <r>
          <rPr>
            <u/>
            <sz val="11"/>
            <color indexed="12"/>
            <rFont val="Tahoma"/>
            <family val="2"/>
          </rPr>
          <t>Does not include local, state or national union dues.  Registration fees for student events related to instruction (e.g., Science Fair) go in category 894.  
Registration fees for extracurricular events (e.g., County Chorus) go in category 580.</t>
        </r>
      </text>
    </comment>
  </commentList>
</comments>
</file>

<file path=xl/comments62.xml><?xml version="1.0" encoding="utf-8"?>
<comments xmlns="http://schemas.openxmlformats.org/spreadsheetml/2006/main" xmlns:mc="http://schemas.openxmlformats.org/markup-compatibility/2006" xmlns:xr="http://schemas.microsoft.com/office/spreadsheetml/2014/revision" mc:Ignorable="xr">
  <authors>
    <author>Sandra Evans</author>
  </authors>
  <commentList>
    <comment ref="C2" authorId="0" shapeId="0" xr:uid="{00000000-0006-0000-4700-000001000000}">
      <text>
        <r>
          <rPr>
            <sz val="11"/>
            <color indexed="81"/>
            <rFont val="Tahoma"/>
            <family val="2"/>
          </rPr>
          <t>Expenditures from current funds for all claims, judgments and penalties against the LEA. Expenditures for judgments against the LEA resulting from failure to pay bills or debt service are recorded under the appropriate expenditure accounts as though the bills or debt service had been paid when due. Lawsuit settlements should be coded to Function 2310. Include in this object code amounts related to arbitrage rebate expenses and IRS penalties.</t>
        </r>
      </text>
    </comment>
  </commentList>
</comments>
</file>

<file path=xl/comments63.xml><?xml version="1.0" encoding="utf-8"?>
<comments xmlns="http://schemas.openxmlformats.org/spreadsheetml/2006/main" xmlns:mc="http://schemas.openxmlformats.org/markup-compatibility/2006" xmlns:xr="http://schemas.microsoft.com/office/spreadsheetml/2014/revision" mc:Ignorable="xr">
  <authors>
    <author>Sandra Evans</author>
  </authors>
  <commentList>
    <comment ref="C2" authorId="0" shapeId="0" xr:uid="{DB768BA6-FB1A-4865-981A-53CFAB88D9B7}">
      <text>
        <r>
          <rPr>
            <sz val="11"/>
            <color indexed="81"/>
            <rFont val="Tahoma"/>
            <family val="2"/>
          </rPr>
          <t>Expenditures for interest on leases. Note: interest on financed purchase agreements or
other right to use arrangements should be coded to objects 831 or 835 respectively.</t>
        </r>
      </text>
    </comment>
  </commentList>
</comments>
</file>

<file path=xl/comments64.xml><?xml version="1.0" encoding="utf-8"?>
<comments xmlns="http://schemas.openxmlformats.org/spreadsheetml/2006/main" xmlns:mc="http://schemas.openxmlformats.org/markup-compatibility/2006" xmlns:xr="http://schemas.microsoft.com/office/spreadsheetml/2014/revision" mc:Ignorable="xr">
  <authors>
    <author>Sandra Evans</author>
  </authors>
  <commentList>
    <comment ref="C2" authorId="0" shapeId="0" xr:uid="{C1324380-373D-420F-ADE7-34780CBC7B3E}">
      <text>
        <r>
          <rPr>
            <sz val="11"/>
            <color indexed="81"/>
            <rFont val="Tahoma"/>
            <family val="2"/>
          </rPr>
          <t>CONTINGENCY
This account is provided for the budgeting of appropriations. Expenditures to be paid from the contingency should be charged to the appropriate function and object.</t>
        </r>
      </text>
    </comment>
  </commentList>
</comments>
</file>

<file path=xl/comments65.xml><?xml version="1.0" encoding="utf-8"?>
<comments xmlns="http://schemas.openxmlformats.org/spreadsheetml/2006/main" xmlns:mc="http://schemas.openxmlformats.org/markup-compatibility/2006" xmlns:xr="http://schemas.microsoft.com/office/spreadsheetml/2014/revision" mc:Ignorable="xr">
  <authors>
    <author>Sandra Evans</author>
  </authors>
  <commentList>
    <comment ref="C2" authorId="0" shapeId="0" xr:uid="{00000000-0006-0000-4900-000001000000}">
      <text>
        <r>
          <rPr>
            <sz val="11"/>
            <color indexed="81"/>
            <rFont val="Tahoma"/>
            <family val="2"/>
          </rPr>
          <t>Amounts donated by the LEA for community services such as: recreation, civic, public library, custody, and child care, welfare or other community services.</t>
        </r>
      </text>
    </comment>
  </commentList>
</comments>
</file>

<file path=xl/comments66.xml><?xml version="1.0" encoding="utf-8"?>
<comments xmlns="http://schemas.openxmlformats.org/spreadsheetml/2006/main" xmlns:mc="http://schemas.openxmlformats.org/markup-compatibility/2006" xmlns:xr="http://schemas.microsoft.com/office/spreadsheetml/2014/revision" mc:Ignorable="xr">
  <authors>
    <author>Sandra Evans</author>
  </authors>
  <commentList>
    <comment ref="C2" authorId="0" shapeId="0" xr:uid="{00000000-0006-0000-4A00-000001000000}">
      <text>
        <r>
          <rPr>
            <sz val="11"/>
            <color indexed="81"/>
            <rFont val="Tahoma"/>
            <family val="2"/>
          </rPr>
          <t>All miscellaneous expenditures not classified elsewhere in the 890 series of accounts</t>
        </r>
      </text>
    </comment>
  </commentList>
</comments>
</file>

<file path=xl/comments67.xml><?xml version="1.0" encoding="utf-8"?>
<comments xmlns="http://schemas.openxmlformats.org/spreadsheetml/2006/main" xmlns:mc="http://schemas.openxmlformats.org/markup-compatibility/2006" xmlns:xr="http://schemas.microsoft.com/office/spreadsheetml/2014/revision" mc:Ignorable="xr">
  <authors>
    <author>Sandra Evans</author>
  </authors>
  <commentList>
    <comment ref="C2" authorId="0" shapeId="0" xr:uid="{FB625E46-1EF8-4A72-97B4-A18972CEDD57}">
      <text>
        <r>
          <rPr>
            <sz val="11"/>
            <color indexed="81"/>
            <rFont val="Tahoma"/>
            <family val="2"/>
          </rPr>
          <t>Scholarships</t>
        </r>
      </text>
    </comment>
  </commentList>
</comments>
</file>

<file path=xl/comments68.xml><?xml version="1.0" encoding="utf-8"?>
<comments xmlns="http://schemas.openxmlformats.org/spreadsheetml/2006/main" xmlns:mc="http://schemas.openxmlformats.org/markup-compatibility/2006" xmlns:xr="http://schemas.microsoft.com/office/spreadsheetml/2014/revision" mc:Ignorable="xr">
  <authors>
    <author>Sandra Evans</author>
  </authors>
  <commentList>
    <comment ref="C2" authorId="0" shapeId="0" xr:uid="{00000000-0006-0000-4B00-000001000000}">
      <text>
        <r>
          <rPr>
            <sz val="11"/>
            <color indexed="81"/>
            <rFont val="Tahoma"/>
            <family val="2"/>
          </rPr>
          <t xml:space="preserve">Fees for entrance or admission to events such as Science Fair
</t>
        </r>
        <r>
          <rPr>
            <u/>
            <sz val="11"/>
            <color indexed="12"/>
            <rFont val="Tahoma"/>
            <family val="2"/>
          </rPr>
          <t>Bus/Van Costs should be included under category 513.</t>
        </r>
        <r>
          <rPr>
            <sz val="11"/>
            <color indexed="81"/>
            <rFont val="Tahoma"/>
            <family val="2"/>
          </rPr>
          <t xml:space="preserve">
</t>
        </r>
        <r>
          <rPr>
            <u/>
            <sz val="11"/>
            <color indexed="10"/>
            <rFont val="Tahoma"/>
            <family val="2"/>
          </rPr>
          <t>Travel by private car should be included under category 580.</t>
        </r>
      </text>
    </comment>
  </commentList>
</comments>
</file>

<file path=xl/comments69.xml><?xml version="1.0" encoding="utf-8"?>
<comments xmlns="http://schemas.openxmlformats.org/spreadsheetml/2006/main" xmlns:mc="http://schemas.openxmlformats.org/markup-compatibility/2006" xmlns:xr="http://schemas.microsoft.com/office/spreadsheetml/2014/revision" mc:Ignorable="xr">
  <authors>
    <author>Sandra Evans</author>
  </authors>
  <commentList>
    <comment ref="C2" authorId="0" shapeId="0" xr:uid="{B24ACE9F-D17E-4556-BAC6-C173EAC9C90B}">
      <text>
        <r>
          <rPr>
            <sz val="11"/>
            <color indexed="81"/>
            <rFont val="Tahoma"/>
            <family val="2"/>
          </rPr>
          <t>Outlays from current funds to record principal payments on leases. Note: principal payments on financed purchase agreements or other right to use arrangements should be coded to objects 911 or 914 respectively.</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Sandra Evans</author>
  </authors>
  <commentList>
    <comment ref="C2" authorId="0" shapeId="0" xr:uid="{00000000-0006-0000-1000-000001000000}">
      <text>
        <r>
          <rPr>
            <sz val="11"/>
            <color indexed="81"/>
            <rFont val="Tahoma"/>
            <family val="2"/>
          </rPr>
          <t>Expenditures for professional services other than educational in support of LEA operations. Included are medical doctors, lawyers, architects, auditors, accountants, therapists, audiologists, dieticians, editors, negotiation specialists, etc.</t>
        </r>
      </text>
    </comment>
  </commentList>
</comments>
</file>

<file path=xl/comments70.xml><?xml version="1.0" encoding="utf-8"?>
<comments xmlns="http://schemas.openxmlformats.org/spreadsheetml/2006/main" xmlns:mc="http://schemas.openxmlformats.org/markup-compatibility/2006" xmlns:xr="http://schemas.microsoft.com/office/spreadsheetml/2014/revision" mc:Ignorable="xr">
  <authors>
    <author>Sandra Evans</author>
  </authors>
  <commentList>
    <comment ref="C2" authorId="0" shapeId="0" xr:uid="{00000000-0006-0000-4F00-000001000000}">
      <text>
        <r>
          <rPr>
            <sz val="11"/>
            <color indexed="81"/>
            <rFont val="Tahoma"/>
            <family val="2"/>
          </rPr>
          <t>Transfers of money from the General Fund to a Capital Reserve Fund (Fund 32) established under the provisions of Act 145 of 1943 (Purdon’s 53 § 1431) referred to as Section 1431 of the Municipal Code. Transfers under Section 1431 are made from resources that have been accumulated under the general tax levy, and are subject to legal restrictions. This code is to be used with function 5230 only.</t>
        </r>
      </text>
    </comment>
  </commentList>
</comments>
</file>

<file path=xl/comments71.xml><?xml version="1.0" encoding="utf-8"?>
<comments xmlns="http://schemas.openxmlformats.org/spreadsheetml/2006/main" xmlns:mc="http://schemas.openxmlformats.org/markup-compatibility/2006" xmlns:xr="http://schemas.microsoft.com/office/spreadsheetml/2014/revision" mc:Ignorable="xr">
  <authors>
    <author>Sandra Evans</author>
  </authors>
  <commentList>
    <comment ref="C2" authorId="0" shapeId="0" xr:uid="{00000000-0006-0000-5000-000001000000}">
      <text>
        <r>
          <rPr>
            <sz val="11"/>
            <color indexed="81"/>
            <rFont val="Tahoma"/>
            <family val="2"/>
          </rPr>
          <t>All transfers of money from one fund to another not previously included above in objects 931, 932 or 933. (Include all operating transfers. Do not include residual equity transfers.) Also used to account for all intrafund transfers which are eliminated for external financial reporting purposes with the exception of Intermediate Unit general fund intrafund transfers between programs which are reported on the Annual Financial Report – PDE-2056.</t>
        </r>
      </text>
    </comment>
  </commentList>
</comments>
</file>

<file path=xl/comments72.xml><?xml version="1.0" encoding="utf-8"?>
<comments xmlns="http://schemas.openxmlformats.org/spreadsheetml/2006/main" xmlns:mc="http://schemas.openxmlformats.org/markup-compatibility/2006" xmlns:xr="http://schemas.microsoft.com/office/spreadsheetml/2014/revision" mc:Ignorable="xr">
  <authors>
    <author>Sandra Evans</author>
  </authors>
  <commentList>
    <comment ref="C2" authorId="0" shapeId="0" xr:uid="{00000000-0006-0000-5100-000001000000}">
      <text>
        <r>
          <rPr>
            <sz val="11"/>
            <color indexed="81"/>
            <rFont val="Tahoma"/>
            <family val="2"/>
          </rPr>
          <t>Uses of funds not classified elsewhere in the 900 series of accounts. Include here bond discounts within function 5150, and swap termination fees within function 5110.</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Sandra Evans</author>
  </authors>
  <commentList>
    <comment ref="C2" authorId="0" shapeId="0" xr:uid="{00000000-0006-0000-1100-000001000000}">
      <text>
        <r>
          <rPr>
            <sz val="11"/>
            <color indexed="81"/>
            <rFont val="Tahoma"/>
            <family val="2"/>
          </rPr>
          <t xml:space="preserve">Record to this object code the contractual expenditures incurred for vendor-provided electronic information systems services such as:  computer services, data entry services, feasibility studies, systems design, and development, software development, and backup facilities. Note: Do not record costs for any arrangements that meet the criteria of leases per GASB 87 or right to use arrangements per GASB 96 within this object code. The initial recognition of these items is to be coded to object 738.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Sandra Evans</author>
  </authors>
  <commentList>
    <comment ref="C2" authorId="0" shapeId="0" xr:uid="{00000000-0006-0000-1200-000001000000}">
      <text>
        <r>
          <rPr>
            <sz val="11"/>
            <color indexed="81"/>
            <rFont val="Tahoma"/>
            <family val="2"/>
          </rPr>
          <t>Contracted technical services other than those that support the LEA’s technology plan.</t>
        </r>
      </text>
    </comment>
  </commentList>
</comments>
</file>

<file path=xl/sharedStrings.xml><?xml version="1.0" encoding="utf-8"?>
<sst xmlns="http://schemas.openxmlformats.org/spreadsheetml/2006/main" count="649" uniqueCount="142">
  <si>
    <t>Description</t>
  </si>
  <si>
    <t>Unit Cost</t>
  </si>
  <si>
    <t>Total Cost</t>
  </si>
  <si>
    <t>Total</t>
  </si>
  <si>
    <t>Totals</t>
  </si>
  <si>
    <t>Number of Credits Anticipated</t>
  </si>
  <si>
    <t>Course Number (if known)</t>
  </si>
  <si>
    <t>Institution</t>
  </si>
  <si>
    <t>Course Description</t>
  </si>
  <si>
    <t>Cost per Credit</t>
  </si>
  <si>
    <t>Quantity</t>
  </si>
  <si>
    <t>329 - Professional Educational Services - Other (Consultants)</t>
  </si>
  <si>
    <t>610 - General Supplies</t>
  </si>
  <si>
    <t>Percent increase over current pricing:</t>
  </si>
  <si>
    <t>810 - Dues and Fees</t>
  </si>
  <si>
    <t>580 - Travel</t>
  </si>
  <si>
    <t>240 - Tuition Expense Anticipated</t>
  </si>
  <si>
    <t>432 - Repairs and Maintenance Services of Equipment</t>
  </si>
  <si>
    <t>ABC1234</t>
  </si>
  <si>
    <t>XYZ Univ.</t>
  </si>
  <si>
    <t>Example:
"Course 1" -or- "To Be Determined"</t>
  </si>
  <si>
    <t>Grade Level (N/A if not applicable)</t>
  </si>
  <si>
    <t>Building (Examples: PC Admin, PCHS, PCMS, PCI, PCP, PCPP)</t>
  </si>
  <si>
    <t>Estimated Shipping &amp; Handling Charges (10%)
(Will Automatically Calculate)</t>
  </si>
  <si>
    <t>ISBN x-xxxx-xxxx-x</t>
  </si>
  <si>
    <t>Include Item # &amp; Description [Ex: #555-5555 Widgets (Box of 12)]</t>
  </si>
  <si>
    <t>Include name of company, full address, phone and fax numbers.
Example Company
1234 Main Street, Anywhere, PA 12345
Phone 555-555-5555 FAX 555-555-5555</t>
  </si>
  <si>
    <t>Budget Year</t>
  </si>
  <si>
    <t>894 - Student Fees for Instruction Related Events.</t>
  </si>
  <si>
    <t>640 - Books &amp; Periodicals</t>
  </si>
  <si>
    <t>650 - Supplies &amp; Fees - Technology Related</t>
  </si>
  <si>
    <t>758 - Capitalized Technology Software - Original</t>
  </si>
  <si>
    <t>768 - Capitalized Technology Software - Replacement</t>
  </si>
  <si>
    <t>752 - Capitalized Equipment - Original and Additional</t>
  </si>
  <si>
    <t>762 - Capitalized Equipment -  Replacement</t>
  </si>
  <si>
    <t>220 - Social Security Fringe Benefit</t>
  </si>
  <si>
    <t>230 - Retirement Fringe Benefit</t>
  </si>
  <si>
    <t>260 - Workers Comp Fringe Benefit</t>
  </si>
  <si>
    <t>330 - Other Professional Services</t>
  </si>
  <si>
    <t>561 - Tuition to Other School Districts in PA</t>
  </si>
  <si>
    <t>562 - Tuition to PA Charter Schools</t>
  </si>
  <si>
    <t>563 - Tuition to Nonpublic Schools</t>
  </si>
  <si>
    <t>566 - Tuition to Institutions of Higher Education &amp; Technical Institutes</t>
  </si>
  <si>
    <t>568 - Tuition to Private Residential Rehabilitative Institutions (PRRI) [In-State] &amp; Detention Centers</t>
  </si>
  <si>
    <t>569 - Tuition - Other</t>
  </si>
  <si>
    <t>594 - IU Payments by Withholding for Special Classes</t>
  </si>
  <si>
    <t>349 - Other Technical Services</t>
  </si>
  <si>
    <t>323 - Professional Educational Services - Other Educational Agencies</t>
  </si>
  <si>
    <t>310 - Official / Administrative Services</t>
  </si>
  <si>
    <t>390 - Other Purchased Professional and Technical Services</t>
  </si>
  <si>
    <t>442 - Rental of Equipment</t>
  </si>
  <si>
    <t>567 - Tuition to Approved Private Schools (APS) and PA Chartered Schools</t>
  </si>
  <si>
    <t>449 - Other Rentals</t>
  </si>
  <si>
    <t>513 - Student Transportation Services - including Field Trips</t>
  </si>
  <si>
    <t>550 - Printing and Binding</t>
  </si>
  <si>
    <t>634 - Student Snacks</t>
  </si>
  <si>
    <t>438 - Maint., Repair, &amp; Upgrade of Information Systems, Equipment, and Infrastructure</t>
  </si>
  <si>
    <t>Number of Substitutes</t>
  </si>
  <si>
    <t>Number of Days per Sub</t>
  </si>
  <si>
    <t>Hourly Wage Rate</t>
  </si>
  <si>
    <t>Include the planned date and description of the activity.</t>
  </si>
  <si>
    <t>08/21/20xx - Example Activity</t>
  </si>
  <si>
    <t>Daily Wage Rate</t>
  </si>
  <si>
    <t>Daily Wage Rate
(# Hrs * Rate)</t>
  </si>
  <si>
    <t>Number of Participants</t>
  </si>
  <si>
    <t>123 - OVERTIME WAGES - Professional / Educational</t>
  </si>
  <si>
    <t>122 - SUBSTITUTE WAGES - Professional / Educational</t>
  </si>
  <si>
    <t>192 - SUBSTITUTE WAGES - AIDES</t>
  </si>
  <si>
    <t>193 - OVERTIME WAGES - AIDES</t>
  </si>
  <si>
    <t>4-DIGIT FUNCTION + Subject Matter (N/A if not applicable)</t>
  </si>
  <si>
    <t>Name of Staff Member (LN, FN)</t>
  </si>
  <si>
    <t>Number of Hours per Participant</t>
  </si>
  <si>
    <t>250 - Unemployment Comp Benefit</t>
  </si>
  <si>
    <t>631 - Student Meals</t>
  </si>
  <si>
    <t>530 - Communications</t>
  </si>
  <si>
    <t>See comment at right.</t>
  </si>
  <si>
    <t>525 - Bonding Insurance</t>
  </si>
  <si>
    <t>151 - Tax Collector Commissions</t>
  </si>
  <si>
    <t>595 - Intermediate Unit Payments by Withholding</t>
  </si>
  <si>
    <t>932 - Capital Reserve Fund Transfers Applicable to Fund 32</t>
  </si>
  <si>
    <t>591 - Services Purchased Locally</t>
  </si>
  <si>
    <t>413 - Custodial Services</t>
  </si>
  <si>
    <t>444 - Rental of Vehicles</t>
  </si>
  <si>
    <t>522 - Automotive Liability Insurance</t>
  </si>
  <si>
    <t>322 - Professional Educational Services – I U s</t>
  </si>
  <si>
    <t>538 - Transport / Telecommunication Services</t>
  </si>
  <si>
    <t>348 - Services in Support of the LEA’s Technology Plan</t>
  </si>
  <si>
    <t>See Comment at Right.</t>
  </si>
  <si>
    <t>$ Difference</t>
  </si>
  <si>
    <t>% Difference</t>
  </si>
  <si>
    <t>529 - Other Insurance</t>
  </si>
  <si>
    <t>599 - Other Miscellaneous Purchased Services</t>
  </si>
  <si>
    <t>516 - Student Transportation Services From The IU</t>
  </si>
  <si>
    <t>990 - Miscellaneous Other Uses of Funds</t>
  </si>
  <si>
    <t>939 - Other Fund Transfers</t>
  </si>
  <si>
    <t>152 - Office / Clerical Substitute Wages</t>
  </si>
  <si>
    <t>153 - Office / Clerical Overtime Wages</t>
  </si>
  <si>
    <t>162 - Custodian Substitute Wages</t>
  </si>
  <si>
    <t>163 - Custodian Overtime Wages</t>
  </si>
  <si>
    <t>This amount auto-calculated.</t>
  </si>
  <si>
    <t>549 - Advertising and Public Relations</t>
  </si>
  <si>
    <t>860 - Donations to Municipal &amp; Community Service Organizations</t>
  </si>
  <si>
    <t>Typical Teacher Categories</t>
  </si>
  <si>
    <t>Building</t>
  </si>
  <si>
    <t>Grade Level</t>
  </si>
  <si>
    <t>4-Digit Function + Subject</t>
  </si>
  <si>
    <t>360 - Employee Training &amp; Development Services</t>
  </si>
  <si>
    <t>350 - Security/Safety Services</t>
  </si>
  <si>
    <t>410 - Cleaning Services</t>
  </si>
  <si>
    <t>411 - Disposal Services</t>
  </si>
  <si>
    <t>412 - Snow Plowing Services</t>
  </si>
  <si>
    <t>414 - Lawn Care Services</t>
  </si>
  <si>
    <t>424 - Water / Sewage</t>
  </si>
  <si>
    <t>431 - Repair and Maintenance Services of Buildings</t>
  </si>
  <si>
    <t>433 - Repairs and Maintenance Services of Vehicles</t>
  </si>
  <si>
    <t>820 - Claims, Judgments, and Penalties Against the LEA</t>
  </si>
  <si>
    <t>DO NOT USE - SEND EMAIL TO BUILDING PRINCIPAL</t>
  </si>
  <si>
    <t>840 - Contingency</t>
  </si>
  <si>
    <t>Right click on arrows on bottom left side of screen</t>
  </si>
  <si>
    <t>to easily move between tabs.</t>
  </si>
  <si>
    <t>142 - HRA Substitute Wages</t>
  </si>
  <si>
    <t>143 - HRA OT Wages</t>
  </si>
  <si>
    <t>Hourly OT Wage Rate</t>
  </si>
  <si>
    <r>
      <rPr>
        <b/>
        <sz val="12"/>
        <color rgb="FF0000FF"/>
        <rFont val="Arial"/>
        <family val="2"/>
      </rPr>
      <t>KURTZ ORDER ONLY</t>
    </r>
    <r>
      <rPr>
        <sz val="12"/>
        <color rgb="FF0000FF"/>
        <rFont val="Arial"/>
        <family val="2"/>
      </rPr>
      <t xml:space="preserve">:  Insert </t>
    </r>
    <r>
      <rPr>
        <u/>
        <sz val="12"/>
        <color rgb="FF0000FF"/>
        <rFont val="Arial"/>
        <family val="2"/>
      </rPr>
      <t>total discounted amount from annual order entered in Kurtz system</t>
    </r>
    <r>
      <rPr>
        <sz val="12"/>
        <color rgb="FF0000FF"/>
        <rFont val="Arial"/>
        <family val="2"/>
      </rPr>
      <t xml:space="preserve"> in unit cost column, this row.  List additional vendors and items items below.  </t>
    </r>
  </si>
  <si>
    <r>
      <t xml:space="preserve">Place cursor on this row to insert additional rows.  Please remember to copy the total cost formula (Cell D42) down to all added rows.
</t>
    </r>
    <r>
      <rPr>
        <b/>
        <sz val="14"/>
        <color indexed="10"/>
        <rFont val="Arial"/>
        <family val="2"/>
      </rPr>
      <t>Do not use this row to enter data.</t>
    </r>
  </si>
  <si>
    <t>834 - Interest - Leases</t>
  </si>
  <si>
    <t>913 - Leases - Principal Payments</t>
  </si>
  <si>
    <t>893 - Scholarships</t>
  </si>
  <si>
    <t>756 - Capitalized Technology Equipment - Original</t>
  </si>
  <si>
    <t>766 - Capitalized Technology Equipment - Replacement</t>
  </si>
  <si>
    <t>891 - Other Miscellaneous Expenditures.</t>
  </si>
  <si>
    <t>448 - Rental of Hardware &amp; Related Technology Services</t>
  </si>
  <si>
    <t>635 - Meals / Refreshments - Non-Instructional</t>
  </si>
  <si>
    <t>564 - Tuition to Career and Technology Centers/Area Vocational Technical Schools</t>
  </si>
  <si>
    <t>183 - School Police Officer Overtime/Supplemental Wages</t>
  </si>
  <si>
    <t>Number of Events</t>
  </si>
  <si>
    <t>Number of Participants (SPO)</t>
  </si>
  <si>
    <t>Event Rate</t>
  </si>
  <si>
    <t>2025-2026</t>
  </si>
  <si>
    <t>Adopted Budget 2024-25</t>
  </si>
  <si>
    <r>
      <t xml:space="preserve">Include travel to meetings or other activity on behalf of the District.
</t>
    </r>
    <r>
      <rPr>
        <u/>
        <sz val="12"/>
        <color rgb="FF0000FF"/>
        <rFont val="Arial"/>
        <family val="2"/>
      </rPr>
      <t xml:space="preserve">ALL conference/training and workshop costs should be emailed to the building principal for inclusion in a separate Professional Development workbook (registration 360, travel 580). DO NOT include in individual workbooks.
</t>
    </r>
    <r>
      <rPr>
        <sz val="12"/>
        <color indexed="12"/>
        <rFont val="Arial"/>
        <family val="2"/>
      </rPr>
      <t xml:space="preserve">
</t>
    </r>
    <r>
      <rPr>
        <u/>
        <sz val="12"/>
        <color indexed="12"/>
        <rFont val="Arial"/>
        <family val="2"/>
      </rPr>
      <t>Bus transportation should be included under category 513.</t>
    </r>
  </si>
  <si>
    <r>
      <t xml:space="preserve">See comment at right.
</t>
    </r>
    <r>
      <rPr>
        <u/>
        <sz val="12"/>
        <color rgb="FF0000FF"/>
        <rFont val="Arial"/>
        <family val="2"/>
      </rPr>
      <t xml:space="preserve">
ALL conference/training and workshop costs should be emailed to the building principal for inclusion in a separate Professional Development workbook (registration 360, travel 580). DO NOT include in individual workbooks.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</si>
</sst>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43" formatCode="_(* #,##0.00_);_(* \(#,##0.00\);_(* &quot;-&quot;??_);_(@_)"/>
  </numFmts>
  <fonts count="29" x14ac:knownFonts="1">
    <font>
      <sz val="10"/>
      <name val="Arial"/>
    </font>
    <font>
      <sz val="10"/>
      <name val="Arial"/>
      <family val="2"/>
    </font>
    <font>
      <sz val="8"/>
      <name val="Arial"/>
      <family val="2"/>
    </font>
    <font>
      <sz val="14"/>
      <name val="Arial"/>
      <family val="2"/>
    </font>
    <font>
      <u/>
      <sz val="7.5"/>
      <color indexed="12"/>
      <name val="Arial"/>
      <family val="2"/>
    </font>
    <font>
      <b/>
      <sz val="10"/>
      <name val="Arial"/>
      <family val="2"/>
    </font>
    <font>
      <u/>
      <sz val="12"/>
      <color indexed="12"/>
      <name val="Arial"/>
      <family val="2"/>
    </font>
    <font>
      <sz val="11"/>
      <name val="Arial"/>
      <family val="2"/>
    </font>
    <font>
      <sz val="10"/>
      <name val="Arial"/>
      <family val="2"/>
    </font>
    <font>
      <sz val="11"/>
      <color indexed="81"/>
      <name val="Tahoma"/>
      <family val="2"/>
    </font>
    <font>
      <u/>
      <sz val="11"/>
      <color indexed="10"/>
      <name val="Tahoma"/>
      <family val="2"/>
    </font>
    <font>
      <b/>
      <i/>
      <sz val="12"/>
      <color rgb="FFFF0000"/>
      <name val="Arial"/>
      <family val="2"/>
    </font>
    <font>
      <sz val="12"/>
      <name val="Arial"/>
      <family val="2"/>
    </font>
    <font>
      <sz val="10"/>
      <color indexed="12"/>
      <name val="Tahoma"/>
      <family val="2"/>
    </font>
    <font>
      <sz val="11"/>
      <color indexed="12"/>
      <name val="Tahoma"/>
      <family val="2"/>
    </font>
    <font>
      <u/>
      <sz val="11"/>
      <color indexed="12"/>
      <name val="Tahoma"/>
      <family val="2"/>
    </font>
    <font>
      <sz val="10"/>
      <color rgb="FFFF0000"/>
      <name val="Arial"/>
      <family val="2"/>
    </font>
    <font>
      <b/>
      <sz val="14"/>
      <name val="Arial"/>
      <family val="2"/>
    </font>
    <font>
      <b/>
      <sz val="12"/>
      <color indexed="48"/>
      <name val="Arial"/>
      <family val="2"/>
    </font>
    <font>
      <b/>
      <sz val="12"/>
      <name val="Arial"/>
      <family val="2"/>
    </font>
    <font>
      <b/>
      <sz val="14"/>
      <color indexed="48"/>
      <name val="Arial"/>
      <family val="2"/>
    </font>
    <font>
      <sz val="12"/>
      <color indexed="12"/>
      <name val="Arial"/>
      <family val="2"/>
    </font>
    <font>
      <sz val="12"/>
      <color indexed="17"/>
      <name val="Arial"/>
      <family val="2"/>
    </font>
    <font>
      <sz val="12"/>
      <color rgb="FF0000FF"/>
      <name val="Arial"/>
      <family val="2"/>
    </font>
    <font>
      <b/>
      <sz val="12"/>
      <color rgb="FF0000FF"/>
      <name val="Arial"/>
      <family val="2"/>
    </font>
    <font>
      <u/>
      <sz val="12"/>
      <color rgb="FF0000FF"/>
      <name val="Arial"/>
      <family val="2"/>
    </font>
    <font>
      <sz val="12"/>
      <color indexed="61"/>
      <name val="Arial"/>
      <family val="2"/>
    </font>
    <font>
      <sz val="12"/>
      <color indexed="10"/>
      <name val="Arial"/>
      <family val="2"/>
    </font>
    <font>
      <b/>
      <sz val="14"/>
      <color indexed="10"/>
      <name val="Arial"/>
      <family val="2"/>
    </font>
  </fonts>
  <fills count="8">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43"/>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99"/>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s>
  <cellStyleXfs count="7">
    <xf numFmtId="0" fontId="0" fillId="0" borderId="0"/>
    <xf numFmtId="44" fontId="1" fillId="0" borderId="0" applyFont="0" applyFill="0" applyBorder="0" applyAlignment="0" applyProtection="0"/>
    <xf numFmtId="44" fontId="8" fillId="0" borderId="0" applyFont="0" applyFill="0" applyBorder="0" applyAlignment="0" applyProtection="0"/>
    <xf numFmtId="0" fontId="4" fillId="0" borderId="0" applyNumberFormat="0" applyFill="0" applyBorder="0" applyAlignment="0" applyProtection="0">
      <alignment vertical="top"/>
      <protection locked="0"/>
    </xf>
    <xf numFmtId="0" fontId="8" fillId="0" borderId="0"/>
    <xf numFmtId="9" fontId="1" fillId="0" borderId="0" applyFont="0" applyFill="0" applyBorder="0" applyAlignment="0" applyProtection="0"/>
    <xf numFmtId="43" fontId="1" fillId="0" borderId="0" applyFont="0" applyFill="0" applyBorder="0" applyAlignment="0" applyProtection="0"/>
  </cellStyleXfs>
  <cellXfs count="103">
    <xf numFmtId="0" fontId="0" fillId="0" borderId="0" xfId="0"/>
    <xf numFmtId="0" fontId="3" fillId="0" borderId="0" xfId="0" applyFont="1"/>
    <xf numFmtId="0" fontId="5" fillId="0" borderId="0" xfId="0" applyFont="1"/>
    <xf numFmtId="0" fontId="7" fillId="0" borderId="0" xfId="0" applyFont="1"/>
    <xf numFmtId="0" fontId="7" fillId="0" borderId="0" xfId="0" applyFont="1" applyAlignment="1">
      <alignment vertical="top"/>
    </xf>
    <xf numFmtId="0" fontId="6" fillId="0" borderId="1" xfId="3" applyFont="1" applyBorder="1" applyAlignment="1" applyProtection="1">
      <alignment horizontal="left" indent="1"/>
    </xf>
    <xf numFmtId="0" fontId="3" fillId="0" borderId="0" xfId="4" applyFont="1"/>
    <xf numFmtId="0" fontId="6" fillId="0" borderId="1" xfId="3" applyFont="1" applyBorder="1" applyAlignment="1" applyProtection="1">
      <alignment horizontal="left" wrapText="1" indent="1"/>
    </xf>
    <xf numFmtId="44" fontId="11" fillId="0" borderId="0" xfId="2" applyFont="1"/>
    <xf numFmtId="10" fontId="11" fillId="0" borderId="0" xfId="5" applyNumberFormat="1" applyFont="1"/>
    <xf numFmtId="0" fontId="11" fillId="0" borderId="0" xfId="0" applyFont="1" applyAlignment="1">
      <alignment horizontal="right"/>
    </xf>
    <xf numFmtId="0" fontId="8" fillId="0" borderId="0" xfId="0" applyFont="1"/>
    <xf numFmtId="0" fontId="6" fillId="5" borderId="1" xfId="3" applyFont="1" applyFill="1" applyBorder="1" applyAlignment="1" applyProtection="1">
      <alignment horizontal="left" wrapText="1" indent="1"/>
    </xf>
    <xf numFmtId="0" fontId="12" fillId="5" borderId="0" xfId="0" applyFont="1" applyFill="1"/>
    <xf numFmtId="0" fontId="12" fillId="6" borderId="0" xfId="0" applyFont="1" applyFill="1"/>
    <xf numFmtId="49" fontId="6" fillId="6" borderId="1" xfId="3" applyNumberFormat="1" applyFont="1" applyFill="1" applyBorder="1" applyAlignment="1" applyProtection="1">
      <alignment horizontal="left" indent="1"/>
    </xf>
    <xf numFmtId="0" fontId="6" fillId="6" borderId="1" xfId="3" applyFont="1" applyFill="1" applyBorder="1" applyAlignment="1" applyProtection="1">
      <alignment horizontal="left" indent="1"/>
    </xf>
    <xf numFmtId="0" fontId="16" fillId="0" borderId="0" xfId="0" applyFont="1"/>
    <xf numFmtId="0" fontId="12" fillId="0" borderId="0" xfId="0" applyFont="1"/>
    <xf numFmtId="0" fontId="17" fillId="0" borderId="3" xfId="0" applyFont="1" applyBorder="1" applyAlignment="1">
      <alignment horizontal="right" wrapText="1"/>
    </xf>
    <xf numFmtId="0" fontId="17" fillId="0" borderId="5" xfId="0" applyFont="1" applyBorder="1" applyAlignment="1">
      <alignment horizontal="right" wrapText="1"/>
    </xf>
    <xf numFmtId="44" fontId="12" fillId="0" borderId="1" xfId="0" applyNumberFormat="1" applyFont="1" applyBorder="1"/>
    <xf numFmtId="43" fontId="8" fillId="0" borderId="1" xfId="6" applyFont="1" applyBorder="1"/>
    <xf numFmtId="44" fontId="12" fillId="5" borderId="1" xfId="0" applyNumberFormat="1" applyFont="1" applyFill="1" applyBorder="1"/>
    <xf numFmtId="44" fontId="12" fillId="6" borderId="1" xfId="0" applyNumberFormat="1" applyFont="1" applyFill="1" applyBorder="1"/>
    <xf numFmtId="0" fontId="19" fillId="0" borderId="1" xfId="0" applyFont="1" applyBorder="1" applyAlignment="1">
      <alignment horizontal="left"/>
    </xf>
    <xf numFmtId="44" fontId="19" fillId="0" borderId="1" xfId="0" applyNumberFormat="1" applyFont="1" applyBorder="1"/>
    <xf numFmtId="44" fontId="11" fillId="0" borderId="0" xfId="2" applyFont="1" applyProtection="1"/>
    <xf numFmtId="0" fontId="3" fillId="0" borderId="8" xfId="4" applyFont="1" applyBorder="1" applyAlignment="1">
      <alignment horizontal="center" wrapText="1"/>
    </xf>
    <xf numFmtId="0" fontId="8" fillId="0" borderId="0" xfId="4"/>
    <xf numFmtId="0" fontId="3" fillId="0" borderId="0" xfId="4" applyFont="1" applyAlignment="1">
      <alignment horizontal="center" wrapText="1"/>
    </xf>
    <xf numFmtId="44" fontId="3" fillId="0" borderId="0" xfId="2" applyFont="1" applyAlignment="1">
      <alignment horizontal="center" wrapText="1"/>
    </xf>
    <xf numFmtId="0" fontId="3" fillId="0" borderId="1" xfId="4" applyFont="1" applyBorder="1" applyAlignment="1">
      <alignment horizontal="center" wrapText="1"/>
    </xf>
    <xf numFmtId="44" fontId="3" fillId="0" borderId="1" xfId="2" applyFont="1" applyBorder="1" applyAlignment="1">
      <alignment horizontal="center" wrapText="1"/>
    </xf>
    <xf numFmtId="0" fontId="12" fillId="2" borderId="1" xfId="4" applyFont="1" applyFill="1" applyBorder="1" applyAlignment="1" applyProtection="1">
      <alignment horizontal="center" wrapText="1"/>
      <protection locked="0"/>
    </xf>
    <xf numFmtId="0" fontId="21" fillId="0" borderId="1" xfId="4" applyFont="1" applyBorder="1" applyAlignment="1">
      <alignment horizontal="center" wrapText="1"/>
    </xf>
    <xf numFmtId="44" fontId="12" fillId="2" borderId="1" xfId="2" applyFont="1" applyFill="1" applyBorder="1" applyAlignment="1" applyProtection="1">
      <alignment horizontal="center" wrapText="1"/>
      <protection locked="0"/>
    </xf>
    <xf numFmtId="44" fontId="12" fillId="5" borderId="1" xfId="2" applyFont="1" applyFill="1" applyBorder="1" applyAlignment="1">
      <alignment horizontal="center" wrapText="1"/>
    </xf>
    <xf numFmtId="0" fontId="21" fillId="0" borderId="1" xfId="4" applyFont="1" applyBorder="1" applyAlignment="1">
      <alignment horizontal="left" wrapText="1"/>
    </xf>
    <xf numFmtId="44" fontId="21" fillId="0" borderId="1" xfId="2" applyFont="1" applyBorder="1" applyAlignment="1">
      <alignment horizontal="center" wrapText="1"/>
    </xf>
    <xf numFmtId="0" fontId="12" fillId="0" borderId="1" xfId="4" applyFont="1" applyBorder="1" applyAlignment="1" applyProtection="1">
      <alignment horizontal="center" wrapText="1"/>
      <protection locked="0"/>
    </xf>
    <xf numFmtId="0" fontId="12" fillId="0" borderId="1" xfId="4" applyFont="1" applyBorder="1" applyAlignment="1" applyProtection="1">
      <alignment horizontal="left" wrapText="1"/>
      <protection locked="0"/>
    </xf>
    <xf numFmtId="44" fontId="12" fillId="0" borderId="1" xfId="2" applyFont="1" applyBorder="1" applyAlignment="1" applyProtection="1">
      <alignment horizontal="center" wrapText="1"/>
      <protection locked="0"/>
    </xf>
    <xf numFmtId="44" fontId="12" fillId="0" borderId="1" xfId="2" applyFont="1" applyBorder="1" applyAlignment="1">
      <alignment horizontal="center" wrapText="1"/>
    </xf>
    <xf numFmtId="0" fontId="3" fillId="2" borderId="1" xfId="4" applyFont="1" applyFill="1" applyBorder="1"/>
    <xf numFmtId="0" fontId="3" fillId="0" borderId="1" xfId="4" applyFont="1" applyBorder="1" applyAlignment="1">
      <alignment horizontal="right"/>
    </xf>
    <xf numFmtId="44" fontId="3" fillId="0" borderId="1" xfId="2" applyFont="1" applyBorder="1"/>
    <xf numFmtId="0" fontId="3" fillId="0" borderId="4" xfId="4" applyFont="1" applyBorder="1" applyAlignment="1">
      <alignment horizontal="center" wrapText="1"/>
    </xf>
    <xf numFmtId="0" fontId="3" fillId="2" borderId="2" xfId="0" applyFont="1" applyFill="1" applyBorder="1" applyAlignment="1">
      <alignment horizontal="center" wrapText="1"/>
    </xf>
    <xf numFmtId="0" fontId="3" fillId="2" borderId="1" xfId="0" applyFont="1" applyFill="1" applyBorder="1" applyAlignment="1">
      <alignment horizontal="center" wrapText="1"/>
    </xf>
    <xf numFmtId="44" fontId="3" fillId="0" borderId="0" xfId="1" applyFont="1" applyAlignment="1">
      <alignment horizontal="center" wrapText="1"/>
    </xf>
    <xf numFmtId="0" fontId="3" fillId="0" borderId="1" xfId="0" applyFont="1" applyBorder="1" applyAlignment="1">
      <alignment horizontal="center" wrapText="1"/>
    </xf>
    <xf numFmtId="44" fontId="3" fillId="0" borderId="1" xfId="1" applyFont="1" applyBorder="1" applyAlignment="1">
      <alignment horizontal="center" wrapText="1"/>
    </xf>
    <xf numFmtId="0" fontId="12" fillId="0" borderId="1" xfId="0" applyFont="1" applyBorder="1" applyAlignment="1" applyProtection="1">
      <alignment horizontal="center" wrapText="1"/>
      <protection locked="0"/>
    </xf>
    <xf numFmtId="0" fontId="12" fillId="0" borderId="1" xfId="0" applyFont="1" applyBorder="1" applyAlignment="1" applyProtection="1">
      <alignment horizontal="left" wrapText="1"/>
      <protection locked="0"/>
    </xf>
    <xf numFmtId="44" fontId="12" fillId="0" borderId="1" xfId="1" applyFont="1" applyBorder="1" applyAlignment="1" applyProtection="1">
      <alignment horizontal="center" wrapText="1"/>
      <protection locked="0"/>
    </xf>
    <xf numFmtId="44" fontId="12" fillId="0" borderId="1" xfId="1" applyFont="1" applyBorder="1" applyAlignment="1">
      <alignment horizontal="center" wrapText="1"/>
    </xf>
    <xf numFmtId="0" fontId="3" fillId="2" borderId="1" xfId="0" applyFont="1" applyFill="1" applyBorder="1"/>
    <xf numFmtId="0" fontId="3" fillId="0" borderId="1" xfId="0" applyFont="1" applyBorder="1" applyAlignment="1">
      <alignment horizontal="right"/>
    </xf>
    <xf numFmtId="44" fontId="3" fillId="0" borderId="1" xfId="1" applyFont="1" applyBorder="1"/>
    <xf numFmtId="0" fontId="3" fillId="0" borderId="8" xfId="0" applyFont="1" applyBorder="1" applyAlignment="1">
      <alignment horizontal="center" wrapText="1"/>
    </xf>
    <xf numFmtId="0" fontId="3" fillId="0" borderId="0" xfId="0" applyFont="1" applyAlignment="1">
      <alignment horizontal="center" wrapText="1"/>
    </xf>
    <xf numFmtId="0" fontId="3" fillId="0" borderId="2" xfId="0" applyFont="1" applyBorder="1" applyAlignment="1">
      <alignment horizontal="center" wrapText="1"/>
    </xf>
    <xf numFmtId="0" fontId="22" fillId="0" borderId="1" xfId="0" applyFont="1" applyBorder="1" applyAlignment="1">
      <alignment horizontal="center" wrapText="1"/>
    </xf>
    <xf numFmtId="0" fontId="22" fillId="0" borderId="1" xfId="0" applyFont="1" applyBorder="1" applyAlignment="1">
      <alignment horizontal="left" wrapText="1"/>
    </xf>
    <xf numFmtId="44" fontId="22" fillId="0" borderId="1" xfId="1" applyFont="1" applyBorder="1" applyAlignment="1">
      <alignment horizontal="center" wrapText="1"/>
    </xf>
    <xf numFmtId="0" fontId="8" fillId="2" borderId="1" xfId="0" applyFont="1" applyFill="1" applyBorder="1"/>
    <xf numFmtId="0" fontId="12" fillId="2" borderId="1" xfId="0" applyFont="1" applyFill="1" applyBorder="1" applyAlignment="1" applyProtection="1">
      <alignment horizontal="center" wrapText="1"/>
      <protection locked="0"/>
    </xf>
    <xf numFmtId="0" fontId="21" fillId="0" borderId="1" xfId="0" applyFont="1" applyBorder="1" applyAlignment="1">
      <alignment horizontal="center" wrapText="1"/>
    </xf>
    <xf numFmtId="44" fontId="12" fillId="2" borderId="1" xfId="1" applyFont="1" applyFill="1" applyBorder="1" applyAlignment="1" applyProtection="1">
      <alignment horizontal="center" wrapText="1"/>
      <protection locked="0"/>
    </xf>
    <xf numFmtId="44" fontId="12" fillId="2" borderId="1" xfId="1" applyFont="1" applyFill="1" applyBorder="1" applyAlignment="1">
      <alignment horizontal="center" wrapText="1"/>
    </xf>
    <xf numFmtId="0" fontId="23" fillId="7" borderId="1" xfId="0" applyFont="1" applyFill="1" applyBorder="1" applyAlignment="1">
      <alignment horizontal="center" wrapText="1"/>
    </xf>
    <xf numFmtId="0" fontId="23" fillId="7" borderId="1" xfId="0" applyFont="1" applyFill="1" applyBorder="1" applyAlignment="1">
      <alignment horizontal="left" wrapText="1"/>
    </xf>
    <xf numFmtId="44" fontId="23" fillId="7" borderId="1" xfId="1" applyFont="1" applyFill="1" applyBorder="1" applyAlignment="1" applyProtection="1">
      <alignment horizontal="center" wrapText="1"/>
      <protection locked="0"/>
    </xf>
    <xf numFmtId="44" fontId="23" fillId="7" borderId="1" xfId="1" applyFont="1" applyFill="1" applyBorder="1" applyAlignment="1">
      <alignment horizontal="center" wrapText="1"/>
    </xf>
    <xf numFmtId="0" fontId="26" fillId="0" borderId="1" xfId="0" applyFont="1" applyBorder="1" applyAlignment="1">
      <alignment horizontal="left" wrapText="1"/>
    </xf>
    <xf numFmtId="0" fontId="26" fillId="0" borderId="1" xfId="0" applyFont="1" applyBorder="1" applyAlignment="1">
      <alignment horizontal="center" wrapText="1"/>
    </xf>
    <xf numFmtId="44" fontId="26" fillId="0" borderId="1" xfId="2" applyFont="1" applyBorder="1" applyAlignment="1">
      <alignment horizontal="center" wrapText="1"/>
    </xf>
    <xf numFmtId="0" fontId="12" fillId="5" borderId="1" xfId="0" applyFont="1" applyFill="1" applyBorder="1" applyAlignment="1" applyProtection="1">
      <alignment horizontal="center" wrapText="1"/>
      <protection locked="0"/>
    </xf>
    <xf numFmtId="0" fontId="27" fillId="0" borderId="1" xfId="0" applyFont="1" applyBorder="1" applyAlignment="1">
      <alignment horizontal="center" wrapText="1"/>
    </xf>
    <xf numFmtId="44" fontId="12" fillId="5" borderId="1" xfId="1" applyFont="1" applyFill="1" applyBorder="1" applyAlignment="1" applyProtection="1">
      <alignment horizontal="center" wrapText="1"/>
      <protection locked="0"/>
    </xf>
    <xf numFmtId="44" fontId="12" fillId="5" borderId="1" xfId="1" applyFont="1" applyFill="1" applyBorder="1" applyAlignment="1">
      <alignment horizontal="center" wrapText="1"/>
    </xf>
    <xf numFmtId="0" fontId="23" fillId="3" borderId="1" xfId="0" applyFont="1" applyFill="1" applyBorder="1" applyAlignment="1">
      <alignment horizontal="center" wrapText="1"/>
    </xf>
    <xf numFmtId="0" fontId="23" fillId="3" borderId="1" xfId="0" applyFont="1" applyFill="1" applyBorder="1" applyAlignment="1">
      <alignment horizontal="left" wrapText="1"/>
    </xf>
    <xf numFmtId="44" fontId="23" fillId="0" borderId="1" xfId="1" applyFont="1" applyBorder="1" applyAlignment="1">
      <alignment horizontal="center" wrapText="1"/>
    </xf>
    <xf numFmtId="0" fontId="6" fillId="0" borderId="1" xfId="3" applyFont="1" applyFill="1" applyBorder="1" applyAlignment="1" applyProtection="1">
      <alignment horizontal="left" indent="1"/>
    </xf>
    <xf numFmtId="0" fontId="20" fillId="4" borderId="6" xfId="0" applyFont="1" applyFill="1" applyBorder="1" applyAlignment="1">
      <alignment horizontal="center" wrapText="1"/>
    </xf>
    <xf numFmtId="0" fontId="20" fillId="4" borderId="7" xfId="0" applyFont="1" applyFill="1" applyBorder="1" applyAlignment="1">
      <alignment horizontal="center" wrapText="1"/>
    </xf>
    <xf numFmtId="0" fontId="18" fillId="4" borderId="3" xfId="0" applyFont="1" applyFill="1" applyBorder="1" applyAlignment="1" applyProtection="1">
      <alignment horizontal="center" wrapText="1"/>
      <protection locked="0"/>
    </xf>
    <xf numFmtId="0" fontId="18" fillId="4" borderId="7" xfId="0" applyFont="1" applyFill="1" applyBorder="1" applyAlignment="1" applyProtection="1">
      <alignment horizontal="center" wrapText="1"/>
      <protection locked="0"/>
    </xf>
    <xf numFmtId="0" fontId="3" fillId="2" borderId="9" xfId="4" applyFont="1" applyFill="1" applyBorder="1" applyAlignment="1">
      <alignment horizontal="center" wrapText="1"/>
    </xf>
    <xf numFmtId="0" fontId="3" fillId="2" borderId="4" xfId="4" applyFont="1" applyFill="1" applyBorder="1" applyAlignment="1">
      <alignment horizontal="center" wrapText="1"/>
    </xf>
    <xf numFmtId="0" fontId="17" fillId="0" borderId="0" xfId="4" applyFont="1" applyAlignment="1">
      <alignment horizontal="center" wrapText="1"/>
    </xf>
    <xf numFmtId="0" fontId="5" fillId="0" borderId="0" xfId="4" applyFont="1" applyAlignment="1">
      <alignment wrapText="1"/>
    </xf>
    <xf numFmtId="0" fontId="17" fillId="0" borderId="0" xfId="0" applyFont="1" applyAlignment="1">
      <alignment horizontal="center" wrapText="1"/>
    </xf>
    <xf numFmtId="0" fontId="5" fillId="0" borderId="0" xfId="0" applyFont="1" applyAlignment="1">
      <alignment wrapText="1"/>
    </xf>
    <xf numFmtId="0" fontId="3" fillId="2" borderId="3" xfId="4" applyFont="1" applyFill="1" applyBorder="1" applyAlignment="1">
      <alignment horizontal="center" wrapText="1"/>
    </xf>
    <xf numFmtId="0" fontId="3" fillId="2" borderId="7" xfId="4" applyFont="1" applyFill="1" applyBorder="1" applyAlignment="1">
      <alignment horizontal="center" wrapText="1"/>
    </xf>
    <xf numFmtId="0" fontId="3" fillId="2" borderId="9" xfId="0" applyFont="1" applyFill="1" applyBorder="1" applyAlignment="1">
      <alignment horizontal="center" wrapText="1"/>
    </xf>
    <xf numFmtId="0" fontId="3" fillId="2" borderId="8" xfId="0" applyFont="1" applyFill="1" applyBorder="1" applyAlignment="1">
      <alignment horizontal="center" wrapText="1"/>
    </xf>
    <xf numFmtId="0" fontId="3" fillId="2" borderId="4" xfId="0" applyFont="1" applyFill="1" applyBorder="1" applyAlignment="1">
      <alignment horizontal="center" wrapText="1"/>
    </xf>
    <xf numFmtId="0" fontId="17" fillId="0" borderId="5" xfId="0" applyFont="1" applyBorder="1" applyAlignment="1">
      <alignment horizontal="center" wrapText="1"/>
    </xf>
    <xf numFmtId="44" fontId="12" fillId="0" borderId="1" xfId="0" applyNumberFormat="1" applyFont="1" applyFill="1" applyBorder="1"/>
  </cellXfs>
  <cellStyles count="7">
    <cellStyle name="Comma" xfId="6" builtinId="3"/>
    <cellStyle name="Currency" xfId="1" builtinId="4"/>
    <cellStyle name="Currency 2" xfId="2" xr:uid="{00000000-0005-0000-0000-000002000000}"/>
    <cellStyle name="Hyperlink" xfId="3" builtinId="8"/>
    <cellStyle name="Normal" xfId="0" builtinId="0"/>
    <cellStyle name="Normal 2" xfId="4" xr:uid="{00000000-0005-0000-0000-000005000000}"/>
    <cellStyle name="Percent" xfId="5" builtinId="5"/>
  </cellStyles>
  <dxfs count="6">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s>
  <tableStyles count="0" defaultTableStyle="TableStyleMedium9" defaultPivotStyle="PivotStyleLight16"/>
  <colors>
    <mruColors>
      <color rgb="FF0000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calcChain" Target="calcChain.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styles" Target="styles.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3" Type="http://schemas.openxmlformats.org/officeDocument/2006/relationships/comments" Target="../comments19.xml"/><Relationship Id="rId2" Type="http://schemas.openxmlformats.org/officeDocument/2006/relationships/vmlDrawing" Target="../drawings/vmlDrawing19.v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3" Type="http://schemas.openxmlformats.org/officeDocument/2006/relationships/comments" Target="../comments20.xml"/><Relationship Id="rId2" Type="http://schemas.openxmlformats.org/officeDocument/2006/relationships/vmlDrawing" Target="../drawings/vmlDrawing20.v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3" Type="http://schemas.openxmlformats.org/officeDocument/2006/relationships/comments" Target="../comments21.xml"/><Relationship Id="rId2" Type="http://schemas.openxmlformats.org/officeDocument/2006/relationships/vmlDrawing" Target="../drawings/vmlDrawing21.v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3" Type="http://schemas.openxmlformats.org/officeDocument/2006/relationships/comments" Target="../comments22.xml"/><Relationship Id="rId2" Type="http://schemas.openxmlformats.org/officeDocument/2006/relationships/vmlDrawing" Target="../drawings/vmlDrawing22.v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3" Type="http://schemas.openxmlformats.org/officeDocument/2006/relationships/comments" Target="../comments23.xml"/><Relationship Id="rId2" Type="http://schemas.openxmlformats.org/officeDocument/2006/relationships/vmlDrawing" Target="../drawings/vmlDrawing23.v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3" Type="http://schemas.openxmlformats.org/officeDocument/2006/relationships/comments" Target="../comments24.xml"/><Relationship Id="rId2" Type="http://schemas.openxmlformats.org/officeDocument/2006/relationships/vmlDrawing" Target="../drawings/vmlDrawing24.v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3" Type="http://schemas.openxmlformats.org/officeDocument/2006/relationships/comments" Target="../comments25.xml"/><Relationship Id="rId2" Type="http://schemas.openxmlformats.org/officeDocument/2006/relationships/vmlDrawing" Target="../drawings/vmlDrawing25.v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3" Type="http://schemas.openxmlformats.org/officeDocument/2006/relationships/comments" Target="../comments26.xml"/><Relationship Id="rId2" Type="http://schemas.openxmlformats.org/officeDocument/2006/relationships/vmlDrawing" Target="../drawings/vmlDrawing26.v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3" Type="http://schemas.openxmlformats.org/officeDocument/2006/relationships/comments" Target="../comments27.xml"/><Relationship Id="rId2" Type="http://schemas.openxmlformats.org/officeDocument/2006/relationships/vmlDrawing" Target="../drawings/vmlDrawing27.v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3" Type="http://schemas.openxmlformats.org/officeDocument/2006/relationships/comments" Target="../comments28.xml"/><Relationship Id="rId2" Type="http://schemas.openxmlformats.org/officeDocument/2006/relationships/vmlDrawing" Target="../drawings/vmlDrawing28.v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3" Type="http://schemas.openxmlformats.org/officeDocument/2006/relationships/comments" Target="../comments29.xml"/><Relationship Id="rId2" Type="http://schemas.openxmlformats.org/officeDocument/2006/relationships/vmlDrawing" Target="../drawings/vmlDrawing29.v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3" Type="http://schemas.openxmlformats.org/officeDocument/2006/relationships/comments" Target="../comments30.xml"/><Relationship Id="rId2" Type="http://schemas.openxmlformats.org/officeDocument/2006/relationships/vmlDrawing" Target="../drawings/vmlDrawing30.v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3" Type="http://schemas.openxmlformats.org/officeDocument/2006/relationships/comments" Target="../comments31.xml"/><Relationship Id="rId2" Type="http://schemas.openxmlformats.org/officeDocument/2006/relationships/vmlDrawing" Target="../drawings/vmlDrawing31.v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3" Type="http://schemas.openxmlformats.org/officeDocument/2006/relationships/comments" Target="../comments32.xml"/><Relationship Id="rId2" Type="http://schemas.openxmlformats.org/officeDocument/2006/relationships/vmlDrawing" Target="../drawings/vmlDrawing32.vml"/><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3" Type="http://schemas.openxmlformats.org/officeDocument/2006/relationships/comments" Target="../comments33.xml"/><Relationship Id="rId2" Type="http://schemas.openxmlformats.org/officeDocument/2006/relationships/vmlDrawing" Target="../drawings/vmlDrawing33.vml"/><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3" Type="http://schemas.openxmlformats.org/officeDocument/2006/relationships/comments" Target="../comments34.xml"/><Relationship Id="rId2" Type="http://schemas.openxmlformats.org/officeDocument/2006/relationships/vmlDrawing" Target="../drawings/vmlDrawing34.vml"/><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3" Type="http://schemas.openxmlformats.org/officeDocument/2006/relationships/comments" Target="../comments35.xml"/><Relationship Id="rId2" Type="http://schemas.openxmlformats.org/officeDocument/2006/relationships/vmlDrawing" Target="../drawings/vmlDrawing35.vml"/><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3" Type="http://schemas.openxmlformats.org/officeDocument/2006/relationships/comments" Target="../comments36.xml"/><Relationship Id="rId2" Type="http://schemas.openxmlformats.org/officeDocument/2006/relationships/vmlDrawing" Target="../drawings/vmlDrawing36.vml"/><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3" Type="http://schemas.openxmlformats.org/officeDocument/2006/relationships/comments" Target="../comments37.xml"/><Relationship Id="rId2" Type="http://schemas.openxmlformats.org/officeDocument/2006/relationships/vmlDrawing" Target="../drawings/vmlDrawing37.vml"/><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3" Type="http://schemas.openxmlformats.org/officeDocument/2006/relationships/comments" Target="../comments38.xml"/><Relationship Id="rId2" Type="http://schemas.openxmlformats.org/officeDocument/2006/relationships/vmlDrawing" Target="../drawings/vmlDrawing38.vml"/><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3" Type="http://schemas.openxmlformats.org/officeDocument/2006/relationships/comments" Target="../comments39.xml"/><Relationship Id="rId2" Type="http://schemas.openxmlformats.org/officeDocument/2006/relationships/vmlDrawing" Target="../drawings/vmlDrawing39.vml"/><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3" Type="http://schemas.openxmlformats.org/officeDocument/2006/relationships/comments" Target="../comments40.xml"/><Relationship Id="rId2" Type="http://schemas.openxmlformats.org/officeDocument/2006/relationships/vmlDrawing" Target="../drawings/vmlDrawing40.vml"/><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3" Type="http://schemas.openxmlformats.org/officeDocument/2006/relationships/comments" Target="../comments41.xml"/><Relationship Id="rId2" Type="http://schemas.openxmlformats.org/officeDocument/2006/relationships/vmlDrawing" Target="../drawings/vmlDrawing41.vml"/><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3" Type="http://schemas.openxmlformats.org/officeDocument/2006/relationships/comments" Target="../comments42.xml"/><Relationship Id="rId2" Type="http://schemas.openxmlformats.org/officeDocument/2006/relationships/vmlDrawing" Target="../drawings/vmlDrawing42.vml"/><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3" Type="http://schemas.openxmlformats.org/officeDocument/2006/relationships/comments" Target="../comments43.xml"/><Relationship Id="rId2" Type="http://schemas.openxmlformats.org/officeDocument/2006/relationships/vmlDrawing" Target="../drawings/vmlDrawing43.vml"/><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3" Type="http://schemas.openxmlformats.org/officeDocument/2006/relationships/comments" Target="../comments44.xml"/><Relationship Id="rId2" Type="http://schemas.openxmlformats.org/officeDocument/2006/relationships/vmlDrawing" Target="../drawings/vmlDrawing44.vml"/><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3" Type="http://schemas.openxmlformats.org/officeDocument/2006/relationships/comments" Target="../comments45.xml"/><Relationship Id="rId2" Type="http://schemas.openxmlformats.org/officeDocument/2006/relationships/vmlDrawing" Target="../drawings/vmlDrawing45.vml"/><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3" Type="http://schemas.openxmlformats.org/officeDocument/2006/relationships/comments" Target="../comments46.xml"/><Relationship Id="rId2" Type="http://schemas.openxmlformats.org/officeDocument/2006/relationships/vmlDrawing" Target="../drawings/vmlDrawing46.vml"/><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3" Type="http://schemas.openxmlformats.org/officeDocument/2006/relationships/comments" Target="../comments47.xml"/><Relationship Id="rId2" Type="http://schemas.openxmlformats.org/officeDocument/2006/relationships/vmlDrawing" Target="../drawings/vmlDrawing47.vml"/><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3" Type="http://schemas.openxmlformats.org/officeDocument/2006/relationships/comments" Target="../comments48.xml"/><Relationship Id="rId2" Type="http://schemas.openxmlformats.org/officeDocument/2006/relationships/vmlDrawing" Target="../drawings/vmlDrawing48.vml"/><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3" Type="http://schemas.openxmlformats.org/officeDocument/2006/relationships/comments" Target="../comments49.xml"/><Relationship Id="rId2" Type="http://schemas.openxmlformats.org/officeDocument/2006/relationships/vmlDrawing" Target="../drawings/vmlDrawing49.vml"/><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3" Type="http://schemas.openxmlformats.org/officeDocument/2006/relationships/comments" Target="../comments50.xml"/><Relationship Id="rId2" Type="http://schemas.openxmlformats.org/officeDocument/2006/relationships/vmlDrawing" Target="../drawings/vmlDrawing50.vml"/><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3" Type="http://schemas.openxmlformats.org/officeDocument/2006/relationships/comments" Target="../comments51.xml"/><Relationship Id="rId2" Type="http://schemas.openxmlformats.org/officeDocument/2006/relationships/vmlDrawing" Target="../drawings/vmlDrawing51.vml"/><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3" Type="http://schemas.openxmlformats.org/officeDocument/2006/relationships/comments" Target="../comments52.xml"/><Relationship Id="rId2" Type="http://schemas.openxmlformats.org/officeDocument/2006/relationships/vmlDrawing" Target="../drawings/vmlDrawing52.vml"/><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3" Type="http://schemas.openxmlformats.org/officeDocument/2006/relationships/comments" Target="../comments53.xml"/><Relationship Id="rId2" Type="http://schemas.openxmlformats.org/officeDocument/2006/relationships/vmlDrawing" Target="../drawings/vmlDrawing53.vml"/><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3" Type="http://schemas.openxmlformats.org/officeDocument/2006/relationships/comments" Target="../comments54.xml"/><Relationship Id="rId2" Type="http://schemas.openxmlformats.org/officeDocument/2006/relationships/vmlDrawing" Target="../drawings/vmlDrawing54.vml"/><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3" Type="http://schemas.openxmlformats.org/officeDocument/2006/relationships/comments" Target="../comments55.xml"/><Relationship Id="rId2" Type="http://schemas.openxmlformats.org/officeDocument/2006/relationships/vmlDrawing" Target="../drawings/vmlDrawing55.vml"/><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3" Type="http://schemas.openxmlformats.org/officeDocument/2006/relationships/comments" Target="../comments56.xml"/><Relationship Id="rId2" Type="http://schemas.openxmlformats.org/officeDocument/2006/relationships/vmlDrawing" Target="../drawings/vmlDrawing56.vml"/><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3" Type="http://schemas.openxmlformats.org/officeDocument/2006/relationships/comments" Target="../comments57.xml"/><Relationship Id="rId2" Type="http://schemas.openxmlformats.org/officeDocument/2006/relationships/vmlDrawing" Target="../drawings/vmlDrawing57.vml"/><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3" Type="http://schemas.openxmlformats.org/officeDocument/2006/relationships/comments" Target="../comments58.xml"/><Relationship Id="rId2" Type="http://schemas.openxmlformats.org/officeDocument/2006/relationships/vmlDrawing" Target="../drawings/vmlDrawing58.vml"/><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3" Type="http://schemas.openxmlformats.org/officeDocument/2006/relationships/comments" Target="../comments59.xml"/><Relationship Id="rId2" Type="http://schemas.openxmlformats.org/officeDocument/2006/relationships/vmlDrawing" Target="../drawings/vmlDrawing59.vml"/><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3" Type="http://schemas.openxmlformats.org/officeDocument/2006/relationships/comments" Target="../comments60.xml"/><Relationship Id="rId2" Type="http://schemas.openxmlformats.org/officeDocument/2006/relationships/vmlDrawing" Target="../drawings/vmlDrawing60.vml"/><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3" Type="http://schemas.openxmlformats.org/officeDocument/2006/relationships/comments" Target="../comments61.xml"/><Relationship Id="rId2" Type="http://schemas.openxmlformats.org/officeDocument/2006/relationships/vmlDrawing" Target="../drawings/vmlDrawing61.vml"/><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3" Type="http://schemas.openxmlformats.org/officeDocument/2006/relationships/comments" Target="../comments62.xml"/><Relationship Id="rId2" Type="http://schemas.openxmlformats.org/officeDocument/2006/relationships/vmlDrawing" Target="../drawings/vmlDrawing62.vml"/><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3" Type="http://schemas.openxmlformats.org/officeDocument/2006/relationships/comments" Target="../comments63.xml"/><Relationship Id="rId2" Type="http://schemas.openxmlformats.org/officeDocument/2006/relationships/vmlDrawing" Target="../drawings/vmlDrawing63.vml"/><Relationship Id="rId1" Type="http://schemas.openxmlformats.org/officeDocument/2006/relationships/printerSettings" Target="../printerSettings/printerSettings76.bin"/></Relationships>
</file>

<file path=xl/worksheets/_rels/sheet77.xml.rels><?xml version="1.0" encoding="UTF-8" standalone="yes"?>
<Relationships xmlns="http://schemas.openxmlformats.org/package/2006/relationships"><Relationship Id="rId3" Type="http://schemas.openxmlformats.org/officeDocument/2006/relationships/comments" Target="../comments64.xml"/><Relationship Id="rId2" Type="http://schemas.openxmlformats.org/officeDocument/2006/relationships/vmlDrawing" Target="../drawings/vmlDrawing64.vml"/><Relationship Id="rId1" Type="http://schemas.openxmlformats.org/officeDocument/2006/relationships/printerSettings" Target="../printerSettings/printerSettings77.bin"/></Relationships>
</file>

<file path=xl/worksheets/_rels/sheet78.xml.rels><?xml version="1.0" encoding="UTF-8" standalone="yes"?>
<Relationships xmlns="http://schemas.openxmlformats.org/package/2006/relationships"><Relationship Id="rId3" Type="http://schemas.openxmlformats.org/officeDocument/2006/relationships/comments" Target="../comments65.xml"/><Relationship Id="rId2" Type="http://schemas.openxmlformats.org/officeDocument/2006/relationships/vmlDrawing" Target="../drawings/vmlDrawing65.vml"/><Relationship Id="rId1" Type="http://schemas.openxmlformats.org/officeDocument/2006/relationships/printerSettings" Target="../printerSettings/printerSettings78.bin"/></Relationships>
</file>

<file path=xl/worksheets/_rels/sheet79.xml.rels><?xml version="1.0" encoding="UTF-8" standalone="yes"?>
<Relationships xmlns="http://schemas.openxmlformats.org/package/2006/relationships"><Relationship Id="rId3" Type="http://schemas.openxmlformats.org/officeDocument/2006/relationships/comments" Target="../comments66.xml"/><Relationship Id="rId2" Type="http://schemas.openxmlformats.org/officeDocument/2006/relationships/vmlDrawing" Target="../drawings/vmlDrawing66.vml"/><Relationship Id="rId1" Type="http://schemas.openxmlformats.org/officeDocument/2006/relationships/printerSettings" Target="../printerSettings/printerSettings79.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80.xml.rels><?xml version="1.0" encoding="UTF-8" standalone="yes"?>
<Relationships xmlns="http://schemas.openxmlformats.org/package/2006/relationships"><Relationship Id="rId3" Type="http://schemas.openxmlformats.org/officeDocument/2006/relationships/comments" Target="../comments67.xml"/><Relationship Id="rId2" Type="http://schemas.openxmlformats.org/officeDocument/2006/relationships/vmlDrawing" Target="../drawings/vmlDrawing67.vml"/><Relationship Id="rId1" Type="http://schemas.openxmlformats.org/officeDocument/2006/relationships/printerSettings" Target="../printerSettings/printerSettings80.bin"/></Relationships>
</file>

<file path=xl/worksheets/_rels/sheet81.xml.rels><?xml version="1.0" encoding="UTF-8" standalone="yes"?>
<Relationships xmlns="http://schemas.openxmlformats.org/package/2006/relationships"><Relationship Id="rId3" Type="http://schemas.openxmlformats.org/officeDocument/2006/relationships/comments" Target="../comments68.xml"/><Relationship Id="rId2" Type="http://schemas.openxmlformats.org/officeDocument/2006/relationships/vmlDrawing" Target="../drawings/vmlDrawing68.vml"/><Relationship Id="rId1" Type="http://schemas.openxmlformats.org/officeDocument/2006/relationships/printerSettings" Target="../printerSettings/printerSettings81.bin"/></Relationships>
</file>

<file path=xl/worksheets/_rels/sheet82.xml.rels><?xml version="1.0" encoding="UTF-8" standalone="yes"?>
<Relationships xmlns="http://schemas.openxmlformats.org/package/2006/relationships"><Relationship Id="rId3" Type="http://schemas.openxmlformats.org/officeDocument/2006/relationships/comments" Target="../comments69.xml"/><Relationship Id="rId2" Type="http://schemas.openxmlformats.org/officeDocument/2006/relationships/vmlDrawing" Target="../drawings/vmlDrawing69.vml"/><Relationship Id="rId1" Type="http://schemas.openxmlformats.org/officeDocument/2006/relationships/printerSettings" Target="../printerSettings/printerSettings82.bin"/></Relationships>
</file>

<file path=xl/worksheets/_rels/sheet83.xml.rels><?xml version="1.0" encoding="UTF-8" standalone="yes"?>
<Relationships xmlns="http://schemas.openxmlformats.org/package/2006/relationships"><Relationship Id="rId3" Type="http://schemas.openxmlformats.org/officeDocument/2006/relationships/comments" Target="../comments70.xml"/><Relationship Id="rId2" Type="http://schemas.openxmlformats.org/officeDocument/2006/relationships/vmlDrawing" Target="../drawings/vmlDrawing70.vml"/><Relationship Id="rId1" Type="http://schemas.openxmlformats.org/officeDocument/2006/relationships/printerSettings" Target="../printerSettings/printerSettings83.bin"/></Relationships>
</file>

<file path=xl/worksheets/_rels/sheet84.xml.rels><?xml version="1.0" encoding="UTF-8" standalone="yes"?>
<Relationships xmlns="http://schemas.openxmlformats.org/package/2006/relationships"><Relationship Id="rId3" Type="http://schemas.openxmlformats.org/officeDocument/2006/relationships/comments" Target="../comments71.xml"/><Relationship Id="rId2" Type="http://schemas.openxmlformats.org/officeDocument/2006/relationships/vmlDrawing" Target="../drawings/vmlDrawing71.vml"/><Relationship Id="rId1" Type="http://schemas.openxmlformats.org/officeDocument/2006/relationships/printerSettings" Target="../printerSettings/printerSettings84.bin"/></Relationships>
</file>

<file path=xl/worksheets/_rels/sheet85.xml.rels><?xml version="1.0" encoding="UTF-8" standalone="yes"?>
<Relationships xmlns="http://schemas.openxmlformats.org/package/2006/relationships"><Relationship Id="rId3" Type="http://schemas.openxmlformats.org/officeDocument/2006/relationships/comments" Target="../comments72.xml"/><Relationship Id="rId2" Type="http://schemas.openxmlformats.org/officeDocument/2006/relationships/vmlDrawing" Target="../drawings/vmlDrawing72.vml"/><Relationship Id="rId1" Type="http://schemas.openxmlformats.org/officeDocument/2006/relationships/printerSettings" Target="../printerSettings/printerSettings8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G96"/>
  <sheetViews>
    <sheetView showGridLines="0" tabSelected="1" zoomScale="80" zoomScaleNormal="80" zoomScaleSheetLayoutView="70" workbookViewId="0">
      <pane xSplit="1" ySplit="5" topLeftCell="B6" activePane="bottomRight" state="frozen"/>
      <selection activeCell="A7" sqref="A7"/>
      <selection pane="topRight" activeCell="A7" sqref="A7"/>
      <selection pane="bottomLeft" activeCell="A7" sqref="A7"/>
      <selection pane="bottomRight" activeCell="F12" sqref="F12"/>
    </sheetView>
  </sheetViews>
  <sheetFormatPr defaultRowHeight="12.75" x14ac:dyDescent="0.2"/>
  <cols>
    <col min="1" max="1" width="89.7109375" style="11" customWidth="1"/>
    <col min="2" max="2" width="21.140625" style="11" customWidth="1"/>
    <col min="3" max="3" width="19.5703125" style="11" customWidth="1"/>
    <col min="4" max="5" width="9.140625" style="11"/>
    <col min="6" max="6" width="32.42578125" style="11" bestFit="1" customWidth="1"/>
    <col min="7" max="16384" width="9.140625" style="11"/>
  </cols>
  <sheetData>
    <row r="1" spans="1:7" ht="24" customHeight="1" x14ac:dyDescent="0.25">
      <c r="A1" s="19" t="s">
        <v>22</v>
      </c>
      <c r="B1" s="88"/>
      <c r="C1" s="89"/>
      <c r="F1" s="11" t="s">
        <v>13</v>
      </c>
      <c r="G1" s="11">
        <v>0.06</v>
      </c>
    </row>
    <row r="2" spans="1:7" ht="24" customHeight="1" x14ac:dyDescent="0.25">
      <c r="A2" s="19" t="s">
        <v>21</v>
      </c>
      <c r="B2" s="88"/>
      <c r="C2" s="89"/>
    </row>
    <row r="3" spans="1:7" ht="24.75" customHeight="1" x14ac:dyDescent="0.25">
      <c r="A3" s="20" t="s">
        <v>69</v>
      </c>
      <c r="B3" s="88"/>
      <c r="C3" s="89"/>
      <c r="D3" s="3" t="s">
        <v>118</v>
      </c>
    </row>
    <row r="4" spans="1:7" ht="25.5" customHeight="1" x14ac:dyDescent="0.25">
      <c r="A4" s="19" t="s">
        <v>70</v>
      </c>
      <c r="B4" s="88"/>
      <c r="C4" s="89"/>
      <c r="D4" s="4" t="s">
        <v>119</v>
      </c>
    </row>
    <row r="5" spans="1:7" ht="25.5" customHeight="1" x14ac:dyDescent="0.25">
      <c r="A5" s="19" t="s">
        <v>27</v>
      </c>
      <c r="B5" s="86" t="s">
        <v>138</v>
      </c>
      <c r="C5" s="87"/>
      <c r="D5" s="4"/>
    </row>
    <row r="6" spans="1:7" ht="30" customHeight="1" x14ac:dyDescent="0.2">
      <c r="A6" s="7" t="str">
        <f>+'122 - Prof Subs Wages'!D2</f>
        <v>122 - SUBSTITUTE WAGES - Professional / Educational</v>
      </c>
      <c r="B6" s="21">
        <f>+'122 - Prof Subs Wages'!E19</f>
        <v>0</v>
      </c>
      <c r="C6" s="22"/>
    </row>
    <row r="7" spans="1:7" ht="30" customHeight="1" x14ac:dyDescent="0.2">
      <c r="A7" s="7" t="str">
        <f>+'123 - Prof Overtime Wages'!D2</f>
        <v>123 - OVERTIME WAGES - Professional / Educational</v>
      </c>
      <c r="B7" s="21">
        <f>+'123 - Prof Overtime Wages'!E27</f>
        <v>0</v>
      </c>
      <c r="C7" s="22"/>
      <c r="F7" s="13" t="s">
        <v>99</v>
      </c>
    </row>
    <row r="8" spans="1:7" ht="30" customHeight="1" x14ac:dyDescent="0.2">
      <c r="A8" s="7" t="str">
        <f>'142 - HRA Sub Wages'!D2</f>
        <v>142 - HRA Substitute Wages</v>
      </c>
      <c r="B8" s="21">
        <f>'142 - HRA Sub Wages'!E19</f>
        <v>0</v>
      </c>
      <c r="C8" s="22"/>
      <c r="F8" s="14" t="s">
        <v>102</v>
      </c>
    </row>
    <row r="9" spans="1:7" ht="30" customHeight="1" x14ac:dyDescent="0.2">
      <c r="A9" s="7" t="str">
        <f>'143 - HRA OT Wages'!D2</f>
        <v>143 - HRA OT Wages</v>
      </c>
      <c r="B9" s="21">
        <f>'143 - HRA OT Wages'!E19</f>
        <v>0</v>
      </c>
      <c r="C9" s="22"/>
      <c r="F9" s="18"/>
    </row>
    <row r="10" spans="1:7" ht="30" customHeight="1" x14ac:dyDescent="0.2">
      <c r="A10" s="7" t="str">
        <f>+'151 - Tax Collector Commissions'!C2</f>
        <v>151 - Tax Collector Commissions</v>
      </c>
      <c r="B10" s="21">
        <f>+'151 - Tax Collector Commissions'!D17</f>
        <v>0</v>
      </c>
      <c r="C10" s="22"/>
    </row>
    <row r="11" spans="1:7" ht="30" customHeight="1" x14ac:dyDescent="0.2">
      <c r="A11" s="7" t="str">
        <f>+'152 - Office-Clerical Sub Wages'!D2</f>
        <v>152 - Office / Clerical Substitute Wages</v>
      </c>
      <c r="B11" s="21">
        <f>+'152 - Office-Clerical Sub Wages'!E19</f>
        <v>0</v>
      </c>
      <c r="C11" s="22"/>
    </row>
    <row r="12" spans="1:7" ht="30" customHeight="1" x14ac:dyDescent="0.2">
      <c r="A12" s="7" t="str">
        <f>+'153 - Office-Clerical OT Wages'!D2</f>
        <v>153 - Office / Clerical Overtime Wages</v>
      </c>
      <c r="B12" s="21">
        <f>+'153 - Office-Clerical OT Wages'!E19</f>
        <v>0</v>
      </c>
      <c r="C12" s="22"/>
    </row>
    <row r="13" spans="1:7" ht="30" customHeight="1" x14ac:dyDescent="0.2">
      <c r="A13" s="7" t="str">
        <f>+'162 - Custodian Sub Wages'!D2</f>
        <v>162 - Custodian Substitute Wages</v>
      </c>
      <c r="B13" s="21">
        <f>+'162 - Custodian Sub Wages'!E19</f>
        <v>0</v>
      </c>
      <c r="C13" s="22"/>
    </row>
    <row r="14" spans="1:7" ht="30" customHeight="1" x14ac:dyDescent="0.2">
      <c r="A14" s="7" t="str">
        <f>+'163 - Custodian OT Wages'!D2</f>
        <v>163 - Custodian Overtime Wages</v>
      </c>
      <c r="B14" s="21">
        <f>+'163 - Custodian OT Wages'!E19</f>
        <v>0</v>
      </c>
      <c r="C14" s="22"/>
    </row>
    <row r="15" spans="1:7" ht="30" customHeight="1" x14ac:dyDescent="0.2">
      <c r="A15" s="7" t="str">
        <f>'183 - SPO OT Wages'!D2</f>
        <v>183 - School Police Officer Overtime/Supplemental Wages</v>
      </c>
      <c r="B15" s="21">
        <f>'183 - SPO OT Wages'!E19</f>
        <v>0</v>
      </c>
      <c r="C15" s="22"/>
    </row>
    <row r="16" spans="1:7" ht="30" customHeight="1" x14ac:dyDescent="0.2">
      <c r="A16" s="7" t="str">
        <f>+'192 - Aide Sub Wages'!D2</f>
        <v>192 - SUBSTITUTE WAGES - AIDES</v>
      </c>
      <c r="B16" s="21">
        <f>+'192 - Aide Sub Wages'!E19</f>
        <v>0</v>
      </c>
      <c r="C16" s="22"/>
    </row>
    <row r="17" spans="1:4" ht="30" customHeight="1" x14ac:dyDescent="0.2">
      <c r="A17" s="7" t="str">
        <f>+'193 - Aide Overtime Wages'!D2</f>
        <v>193 - OVERTIME WAGES - AIDES</v>
      </c>
      <c r="B17" s="21">
        <f>+'193 - Aide Overtime Wages'!E28</f>
        <v>0</v>
      </c>
      <c r="C17" s="22"/>
    </row>
    <row r="18" spans="1:4" ht="30" customHeight="1" x14ac:dyDescent="0.2">
      <c r="A18" s="12" t="s">
        <v>35</v>
      </c>
      <c r="B18" s="23">
        <f>ROUNDUP((SUM($B$6:$B$17)*0.0765),0)</f>
        <v>0</v>
      </c>
      <c r="C18" s="22"/>
    </row>
    <row r="19" spans="1:4" ht="30" customHeight="1" x14ac:dyDescent="0.2">
      <c r="A19" s="12" t="s">
        <v>36</v>
      </c>
      <c r="B19" s="23">
        <f>ROUNDUP(((SUM($B$6:$B$17)-$B$10)*0.3472),0)</f>
        <v>0</v>
      </c>
      <c r="C19" s="22"/>
    </row>
    <row r="20" spans="1:4" ht="30" customHeight="1" x14ac:dyDescent="0.2">
      <c r="A20" s="12" t="s">
        <v>72</v>
      </c>
      <c r="B20" s="23">
        <v>0</v>
      </c>
      <c r="C20" s="22"/>
    </row>
    <row r="21" spans="1:4" ht="30" customHeight="1" x14ac:dyDescent="0.2">
      <c r="A21" s="12" t="s">
        <v>37</v>
      </c>
      <c r="B21" s="23">
        <f>ROUNDUP(((SUM($B$6:$B$17)-$B$10)*0.008),0)</f>
        <v>0</v>
      </c>
      <c r="C21" s="22"/>
    </row>
    <row r="22" spans="1:4" ht="30" customHeight="1" x14ac:dyDescent="0.2">
      <c r="A22" s="15" t="str">
        <f>'240 - Tuition Expense'!E3</f>
        <v>240 - Tuition Expense Anticipated</v>
      </c>
      <c r="B22" s="24">
        <f>+'240 - Tuition Expense'!F18</f>
        <v>0</v>
      </c>
      <c r="C22" s="22"/>
      <c r="D22" s="17" t="s">
        <v>116</v>
      </c>
    </row>
    <row r="23" spans="1:4" ht="30" customHeight="1" x14ac:dyDescent="0.2">
      <c r="A23" s="5" t="str">
        <f>+'310 - Official-Admin Svcs'!C2</f>
        <v>310 - Official / Administrative Services</v>
      </c>
      <c r="B23" s="21">
        <f>+'310 - Official-Admin Svcs'!D18</f>
        <v>0</v>
      </c>
      <c r="C23" s="22"/>
    </row>
    <row r="24" spans="1:4" ht="30" customHeight="1" x14ac:dyDescent="0.2">
      <c r="A24" s="5" t="str">
        <f>+'322 - Prof Ed Svcs - IUs'!C2</f>
        <v>322 - Professional Educational Services – I U s</v>
      </c>
      <c r="B24" s="21">
        <f>+'322 - Prof Ed Svcs - IUs'!D26</f>
        <v>0</v>
      </c>
      <c r="C24" s="22"/>
    </row>
    <row r="25" spans="1:4" ht="30" customHeight="1" x14ac:dyDescent="0.2">
      <c r="A25" s="5" t="str">
        <f>+'323-Prof Ed Svcs-Oth Ed Agency'!C2</f>
        <v>323 - Professional Educational Services - Other Educational Agencies</v>
      </c>
      <c r="B25" s="21">
        <f>+'323-Prof Ed Svcs-Oth Ed Agency'!D18</f>
        <v>0</v>
      </c>
      <c r="C25" s="22"/>
    </row>
    <row r="26" spans="1:4" ht="30" customHeight="1" x14ac:dyDescent="0.2">
      <c r="A26" s="85" t="str">
        <f>'329 - Prof Ednl Svcs - Oth'!C2</f>
        <v>329 - Professional Educational Services - Other (Consultants)</v>
      </c>
      <c r="B26" s="102">
        <f>'329 - Prof Ednl Svcs - Oth'!D18</f>
        <v>0</v>
      </c>
      <c r="C26" s="22"/>
    </row>
    <row r="27" spans="1:4" ht="30" customHeight="1" x14ac:dyDescent="0.2">
      <c r="A27" s="5" t="str">
        <f>'330 - Other Prof Svcs'!C2</f>
        <v>330 - Other Professional Services</v>
      </c>
      <c r="B27" s="21">
        <f>'330 - Other Prof Svcs'!D27</f>
        <v>0</v>
      </c>
      <c r="C27" s="22"/>
    </row>
    <row r="28" spans="1:4" ht="30" customHeight="1" x14ac:dyDescent="0.2">
      <c r="A28" s="5" t="str">
        <f>'348 - Technology Services'!C2</f>
        <v>348 - Services in Support of the LEA’s Technology Plan</v>
      </c>
      <c r="B28" s="21">
        <f>'348 - Technology Services'!D18</f>
        <v>0</v>
      </c>
      <c r="C28" s="22"/>
    </row>
    <row r="29" spans="1:4" ht="30" customHeight="1" x14ac:dyDescent="0.2">
      <c r="A29" s="5" t="str">
        <f>'349 - Other Technical Svcs'!C2</f>
        <v>349 - Other Technical Services</v>
      </c>
      <c r="B29" s="21">
        <f>'349 - Other Technical Svcs'!D18</f>
        <v>0</v>
      </c>
      <c r="C29" s="22"/>
    </row>
    <row r="30" spans="1:4" ht="30" customHeight="1" x14ac:dyDescent="0.2">
      <c r="A30" s="5" t="str">
        <f>'350-Security Safety Svcs'!C2</f>
        <v>350 - Security/Safety Services</v>
      </c>
      <c r="B30" s="21">
        <f>'350-Security Safety Svcs'!D18</f>
        <v>0</v>
      </c>
      <c r="C30" s="22"/>
    </row>
    <row r="31" spans="1:4" ht="30" customHeight="1" x14ac:dyDescent="0.2">
      <c r="A31" s="5" t="str">
        <f>'360-Employee Trng &amp; Dev'!C2</f>
        <v>360 - Employee Training &amp; Development Services</v>
      </c>
      <c r="B31" s="21">
        <f>'360-Employee Trng &amp; Dev'!D26</f>
        <v>0</v>
      </c>
      <c r="C31" s="22"/>
      <c r="D31" s="17" t="s">
        <v>116</v>
      </c>
    </row>
    <row r="32" spans="1:4" ht="30" customHeight="1" x14ac:dyDescent="0.2">
      <c r="A32" s="5" t="str">
        <f>'390 - Oth Purch Prof &amp; Tec Svcs'!C2</f>
        <v>390 - Other Purchased Professional and Technical Services</v>
      </c>
      <c r="B32" s="21">
        <f>'390 - Oth Purch Prof &amp; Tec Svcs'!D18</f>
        <v>0</v>
      </c>
      <c r="C32" s="22"/>
    </row>
    <row r="33" spans="1:3" ht="30" customHeight="1" x14ac:dyDescent="0.2">
      <c r="A33" s="5" t="str">
        <f>'410 - Cleaning Svcs'!C2</f>
        <v>410 - Cleaning Services</v>
      </c>
      <c r="B33" s="21">
        <f>'410 - Cleaning Svcs'!D18</f>
        <v>0</v>
      </c>
      <c r="C33" s="22"/>
    </row>
    <row r="34" spans="1:3" ht="30" customHeight="1" x14ac:dyDescent="0.2">
      <c r="A34" s="5" t="str">
        <f>'411 - Disposal Svcs'!C2</f>
        <v>411 - Disposal Services</v>
      </c>
      <c r="B34" s="21">
        <f>'411 - Disposal Svcs'!D18</f>
        <v>0</v>
      </c>
      <c r="C34" s="22"/>
    </row>
    <row r="35" spans="1:3" ht="30" customHeight="1" x14ac:dyDescent="0.2">
      <c r="A35" s="5" t="str">
        <f>'412 - Snow Plow Svcs'!C2</f>
        <v>412 - Snow Plowing Services</v>
      </c>
      <c r="B35" s="21">
        <f>'412 - Snow Plow Svcs'!D18</f>
        <v>0</v>
      </c>
      <c r="C35" s="22"/>
    </row>
    <row r="36" spans="1:3" ht="30" customHeight="1" x14ac:dyDescent="0.2">
      <c r="A36" s="5" t="str">
        <f>'413 - Custodial Svcs'!C2</f>
        <v>413 - Custodial Services</v>
      </c>
      <c r="B36" s="21">
        <f>'413 - Custodial Svcs'!D18</f>
        <v>0</v>
      </c>
      <c r="C36" s="22"/>
    </row>
    <row r="37" spans="1:3" ht="30" customHeight="1" x14ac:dyDescent="0.2">
      <c r="A37" s="5" t="str">
        <f>'414 - Lawn Care Svcs'!C2</f>
        <v>414 - Lawn Care Services</v>
      </c>
      <c r="B37" s="21">
        <f>'414 - Lawn Care Svcs'!D18</f>
        <v>0</v>
      </c>
      <c r="C37" s="22"/>
    </row>
    <row r="38" spans="1:3" ht="30" customHeight="1" x14ac:dyDescent="0.2">
      <c r="A38" s="5" t="str">
        <f>'424 - Water-Sewage'!C2</f>
        <v>424 - Water / Sewage</v>
      </c>
      <c r="B38" s="21">
        <f>'424 - Water-Sewage'!D18</f>
        <v>0</v>
      </c>
      <c r="C38" s="22"/>
    </row>
    <row r="39" spans="1:3" ht="30" customHeight="1" x14ac:dyDescent="0.2">
      <c r="A39" s="5" t="str">
        <f>'431 - Repairs &amp; Maint of Bldg'!C2</f>
        <v>431 - Repair and Maintenance Services of Buildings</v>
      </c>
      <c r="B39" s="21">
        <f>'431 - Repairs &amp; Maint of Bldg'!D18</f>
        <v>0</v>
      </c>
      <c r="C39" s="22"/>
    </row>
    <row r="40" spans="1:3" ht="30" customHeight="1" x14ac:dyDescent="0.2">
      <c r="A40" s="16" t="str">
        <f>'432 - Repairs &amp; Maint of Equip'!C2</f>
        <v>432 - Repairs and Maintenance Services of Equipment</v>
      </c>
      <c r="B40" s="24">
        <f>'432 - Repairs &amp; Maint of Equip'!D18</f>
        <v>0</v>
      </c>
      <c r="C40" s="22"/>
    </row>
    <row r="41" spans="1:3" ht="30" customHeight="1" x14ac:dyDescent="0.2">
      <c r="A41" s="5" t="str">
        <f>'433 - Repairs &amp; Maint of Veh'!C2</f>
        <v>433 - Repairs and Maintenance Services of Vehicles</v>
      </c>
      <c r="B41" s="21">
        <f>'433 - Repairs &amp; Maint of Veh'!D18</f>
        <v>0</v>
      </c>
      <c r="C41" s="22"/>
    </row>
    <row r="42" spans="1:3" ht="30" customHeight="1" x14ac:dyDescent="0.2">
      <c r="A42" s="5" t="str">
        <f>'438-Maint,Repair Sys,Eq,Infra'!C2</f>
        <v>438 - Maint., Repair, &amp; Upgrade of Information Systems, Equipment, and Infrastructure</v>
      </c>
      <c r="B42" s="21">
        <f>'438-Maint,Repair Sys,Eq,Infra'!D18</f>
        <v>0</v>
      </c>
      <c r="C42" s="22"/>
    </row>
    <row r="43" spans="1:3" ht="30" customHeight="1" x14ac:dyDescent="0.2">
      <c r="A43" s="5" t="str">
        <f>'442 - Rental of Equipment'!C2</f>
        <v>442 - Rental of Equipment</v>
      </c>
      <c r="B43" s="21">
        <f>'442 - Rental of Equipment'!D18</f>
        <v>0</v>
      </c>
      <c r="C43" s="22"/>
    </row>
    <row r="44" spans="1:3" ht="30" customHeight="1" x14ac:dyDescent="0.2">
      <c r="A44" s="5" t="str">
        <f>'444 - Rental of Vehicles'!C2</f>
        <v>444 - Rental of Vehicles</v>
      </c>
      <c r="B44" s="21">
        <f>'444 - Rental of Vehicles'!D18</f>
        <v>0</v>
      </c>
      <c r="C44" s="22"/>
    </row>
    <row r="45" spans="1:3" ht="30" customHeight="1" x14ac:dyDescent="0.2">
      <c r="A45" s="5" t="str">
        <f>'448 - Lease-Rental HW&amp;Rel Tech'!C2</f>
        <v>448 - Rental of Hardware &amp; Related Technology Services</v>
      </c>
      <c r="B45" s="21">
        <f>'448 - Lease-Rental HW&amp;Rel Tech'!D18</f>
        <v>0</v>
      </c>
      <c r="C45" s="22"/>
    </row>
    <row r="46" spans="1:3" ht="30" customHeight="1" x14ac:dyDescent="0.2">
      <c r="A46" s="5" t="str">
        <f>'449 - Other Rentals'!C2</f>
        <v>449 - Other Rentals</v>
      </c>
      <c r="B46" s="21">
        <f>'449 - Other Rentals'!D18</f>
        <v>0</v>
      </c>
      <c r="C46" s="22"/>
    </row>
    <row r="47" spans="1:3" ht="30" customHeight="1" x14ac:dyDescent="0.2">
      <c r="A47" s="16" t="str">
        <f>'513 - Field Trips'!C2</f>
        <v>513 - Student Transportation Services - including Field Trips</v>
      </c>
      <c r="B47" s="24">
        <f>'513 - Field Trips'!D18</f>
        <v>0</v>
      </c>
      <c r="C47" s="22"/>
    </row>
    <row r="48" spans="1:3" ht="30" customHeight="1" x14ac:dyDescent="0.2">
      <c r="A48" s="5" t="str">
        <f>'516 - Trans Svcs from IU'!C2</f>
        <v>516 - Student Transportation Services From The IU</v>
      </c>
      <c r="B48" s="21">
        <f>'516 - Trans Svcs from IU'!D18</f>
        <v>0</v>
      </c>
      <c r="C48" s="22"/>
    </row>
    <row r="49" spans="1:3" ht="30" customHeight="1" x14ac:dyDescent="0.2">
      <c r="A49" s="5" t="str">
        <f>'522 - Auto Insurance'!C2</f>
        <v>522 - Automotive Liability Insurance</v>
      </c>
      <c r="B49" s="21">
        <f>'522 - Auto Insurance'!D18</f>
        <v>0</v>
      </c>
      <c r="C49" s="22"/>
    </row>
    <row r="50" spans="1:3" ht="30" customHeight="1" x14ac:dyDescent="0.2">
      <c r="A50" s="5" t="str">
        <f>'525 - Bonding Insurance'!C2</f>
        <v>525 - Bonding Insurance</v>
      </c>
      <c r="B50" s="21">
        <f>'525 - Bonding Insurance'!D18</f>
        <v>0</v>
      </c>
      <c r="C50" s="22"/>
    </row>
    <row r="51" spans="1:3" ht="30" customHeight="1" x14ac:dyDescent="0.2">
      <c r="A51" s="5" t="str">
        <f>'529 - Other Insurance'!C2</f>
        <v>529 - Other Insurance</v>
      </c>
      <c r="B51" s="21">
        <f>'529 - Other Insurance'!D18</f>
        <v>0</v>
      </c>
      <c r="C51" s="22"/>
    </row>
    <row r="52" spans="1:3" ht="30" customHeight="1" x14ac:dyDescent="0.2">
      <c r="A52" s="5" t="str">
        <f>'530 - Communications'!C2</f>
        <v>530 - Communications</v>
      </c>
      <c r="B52" s="21">
        <f>'530 - Communications'!D18</f>
        <v>0</v>
      </c>
      <c r="C52" s="22"/>
    </row>
    <row r="53" spans="1:3" ht="30" customHeight="1" x14ac:dyDescent="0.2">
      <c r="A53" s="5" t="str">
        <f>'538 - Transport-Telecom Svcs'!C2</f>
        <v>538 - Transport / Telecommunication Services</v>
      </c>
      <c r="B53" s="21">
        <f>'538 - Transport-Telecom Svcs'!D18</f>
        <v>0</v>
      </c>
      <c r="C53" s="22"/>
    </row>
    <row r="54" spans="1:3" ht="30" customHeight="1" x14ac:dyDescent="0.2">
      <c r="A54" s="5" t="str">
        <f>'549 - Advertising'!C2</f>
        <v>549 - Advertising and Public Relations</v>
      </c>
      <c r="B54" s="21">
        <f>'549 - Advertising'!D18</f>
        <v>0</v>
      </c>
      <c r="C54" s="22"/>
    </row>
    <row r="55" spans="1:3" ht="30" customHeight="1" x14ac:dyDescent="0.2">
      <c r="A55" s="5" t="str">
        <f>'550 - Printing and Binding'!C2</f>
        <v>550 - Printing and Binding</v>
      </c>
      <c r="B55" s="21">
        <f>'550 - Printing and Binding'!D18</f>
        <v>0</v>
      </c>
      <c r="C55" s="22"/>
    </row>
    <row r="56" spans="1:3" ht="30" customHeight="1" x14ac:dyDescent="0.2">
      <c r="A56" s="5" t="str">
        <f>'561 - Tuition to Other PA Sch'!C2</f>
        <v>561 - Tuition to Other School Districts in PA</v>
      </c>
      <c r="B56" s="21">
        <f>'561 - Tuition to Other PA Sch'!D18</f>
        <v>0</v>
      </c>
      <c r="C56" s="22"/>
    </row>
    <row r="57" spans="1:3" ht="30" customHeight="1" x14ac:dyDescent="0.2">
      <c r="A57" s="5" t="str">
        <f>'562 - Tuition to PA Charter Sch'!C2</f>
        <v>562 - Tuition to PA Charter Schools</v>
      </c>
      <c r="B57" s="21">
        <f>'562 - Tuition to PA Charter Sch'!D18</f>
        <v>0</v>
      </c>
      <c r="C57" s="22"/>
    </row>
    <row r="58" spans="1:3" ht="30" customHeight="1" x14ac:dyDescent="0.2">
      <c r="A58" s="5" t="str">
        <f>'563 - Tuition to Nonpublic Sch'!C2</f>
        <v>563 - Tuition to Nonpublic Schools</v>
      </c>
      <c r="B58" s="21">
        <f>'563 - Tuition to Nonpublic Sch'!D18</f>
        <v>0</v>
      </c>
      <c r="C58" s="22"/>
    </row>
    <row r="59" spans="1:3" ht="30" customHeight="1" x14ac:dyDescent="0.2">
      <c r="A59" s="5" t="str">
        <f>'564 - Tuition to AVTS'!C2</f>
        <v>564 - Tuition to Career and Technology Centers/Area Vocational Technical Schools</v>
      </c>
      <c r="B59" s="21">
        <f>'564 - Tuition to AVTS'!D28</f>
        <v>0</v>
      </c>
      <c r="C59" s="22"/>
    </row>
    <row r="60" spans="1:3" ht="30" customHeight="1" x14ac:dyDescent="0.2">
      <c r="A60" s="5" t="str">
        <f>'566 - Tui-Higher Ed &amp; Technl'!C2</f>
        <v>566 - Tuition to Institutions of Higher Education &amp; Technical Institutes</v>
      </c>
      <c r="B60" s="21">
        <f>'566 - Tui-Higher Ed &amp; Technl'!D18</f>
        <v>0</v>
      </c>
      <c r="C60" s="22"/>
    </row>
    <row r="61" spans="1:3" ht="30" customHeight="1" x14ac:dyDescent="0.2">
      <c r="A61" s="5" t="str">
        <f>'567 - Tuition to Appr Priv Sch'!C2</f>
        <v>567 - Tuition to Approved Private Schools (APS) and PA Chartered Schools</v>
      </c>
      <c r="B61" s="21">
        <f>'567 - Tuition to Appr Priv Sch'!D18</f>
        <v>0</v>
      </c>
      <c r="C61" s="22"/>
    </row>
    <row r="62" spans="1:3" ht="30" customHeight="1" x14ac:dyDescent="0.2">
      <c r="A62" s="5" t="str">
        <f>'568 - Tuition to PRRI &amp; Det Ctr'!C2</f>
        <v>568 - Tuition to Private Residential Rehabilitative Institutions (PRRI) [In-State] &amp; Detention Centers</v>
      </c>
      <c r="B62" s="21">
        <f>'568 - Tuition to PRRI &amp; Det Ctr'!D18</f>
        <v>0</v>
      </c>
      <c r="C62" s="22"/>
    </row>
    <row r="63" spans="1:3" ht="30" customHeight="1" x14ac:dyDescent="0.2">
      <c r="A63" s="5" t="str">
        <f>'569 - Tuition - Other'!C2</f>
        <v>569 - Tuition - Other</v>
      </c>
      <c r="B63" s="21">
        <f>'569 - Tuition - Other'!D26</f>
        <v>0</v>
      </c>
      <c r="C63" s="22"/>
    </row>
    <row r="64" spans="1:3" ht="30" customHeight="1" x14ac:dyDescent="0.2">
      <c r="A64" s="16" t="str">
        <f>'580 - Travel'!C2</f>
        <v>580 - Travel</v>
      </c>
      <c r="B64" s="24">
        <f>'580 - Travel'!D26</f>
        <v>0</v>
      </c>
      <c r="C64" s="22"/>
    </row>
    <row r="65" spans="1:3" ht="30" customHeight="1" x14ac:dyDescent="0.2">
      <c r="A65" s="85" t="str">
        <f>'591 - Misc Purch Svcs'!C2</f>
        <v>591 - Services Purchased Locally</v>
      </c>
      <c r="B65" s="102">
        <f>'591 - Misc Purch Svcs'!D18</f>
        <v>0</v>
      </c>
      <c r="C65" s="22"/>
    </row>
    <row r="66" spans="1:3" ht="30" customHeight="1" x14ac:dyDescent="0.2">
      <c r="A66" s="5" t="str">
        <f>'594-IU Pmts by WH-Spec Classes'!C2</f>
        <v>594 - IU Payments by Withholding for Special Classes</v>
      </c>
      <c r="B66" s="21">
        <f>'594-IU Pmts by WH-Spec Classes'!D18</f>
        <v>0</v>
      </c>
      <c r="C66" s="22"/>
    </row>
    <row r="67" spans="1:3" ht="30" customHeight="1" x14ac:dyDescent="0.2">
      <c r="A67" s="5" t="str">
        <f>'595 - IU Payments by WH'!C2</f>
        <v>595 - Intermediate Unit Payments by Withholding</v>
      </c>
      <c r="B67" s="21">
        <f>'595 - IU Payments by WH'!D18</f>
        <v>0</v>
      </c>
      <c r="C67" s="22"/>
    </row>
    <row r="68" spans="1:3" ht="30" customHeight="1" x14ac:dyDescent="0.2">
      <c r="A68" s="5" t="str">
        <f>'599 - Other Misc Purch Svcs'!C2</f>
        <v>599 - Other Miscellaneous Purchased Services</v>
      </c>
      <c r="B68" s="21">
        <f>'599 - Other Misc Purch Svcs'!D18</f>
        <v>0</v>
      </c>
      <c r="C68" s="22"/>
    </row>
    <row r="69" spans="1:3" ht="30" customHeight="1" x14ac:dyDescent="0.2">
      <c r="A69" s="16" t="str">
        <f>'610 - General Supplies'!C2</f>
        <v>610 - General Supplies</v>
      </c>
      <c r="B69" s="24">
        <f>'610 - General Supplies'!D45</f>
        <v>0</v>
      </c>
      <c r="C69" s="22"/>
    </row>
    <row r="70" spans="1:3" ht="30" customHeight="1" x14ac:dyDescent="0.2">
      <c r="A70" s="5" t="str">
        <f>'631 - Student Meals'!C2</f>
        <v>631 - Student Meals</v>
      </c>
      <c r="B70" s="21">
        <f>'631 - Student Meals'!D18</f>
        <v>0</v>
      </c>
      <c r="C70" s="22"/>
    </row>
    <row r="71" spans="1:3" ht="30" customHeight="1" x14ac:dyDescent="0.2">
      <c r="A71" s="5" t="str">
        <f>'634 - Snacks'!C2</f>
        <v>634 - Student Snacks</v>
      </c>
      <c r="B71" s="21">
        <f>'634 - Snacks'!D18</f>
        <v>0</v>
      </c>
      <c r="C71" s="22"/>
    </row>
    <row r="72" spans="1:3" ht="30" customHeight="1" x14ac:dyDescent="0.2">
      <c r="A72" s="5" t="str">
        <f>'635 - MealsRefreshments'!C2</f>
        <v>635 - Meals / Refreshments - Non-Instructional</v>
      </c>
      <c r="B72" s="21">
        <f>'635 - MealsRefreshments'!D18</f>
        <v>0</v>
      </c>
      <c r="C72" s="22"/>
    </row>
    <row r="73" spans="1:3" ht="30" customHeight="1" x14ac:dyDescent="0.2">
      <c r="A73" s="16" t="str">
        <f>'640 - Books &amp; Periodicals'!C2</f>
        <v>640 - Books &amp; Periodicals</v>
      </c>
      <c r="B73" s="24">
        <f>'640 - Books &amp; Periodicals'!D45</f>
        <v>0</v>
      </c>
      <c r="C73" s="22"/>
    </row>
    <row r="74" spans="1:3" ht="30" customHeight="1" x14ac:dyDescent="0.2">
      <c r="A74" s="16" t="str">
        <f>'650 - Supplies &amp; Fees-Tech Rel'!C2</f>
        <v>650 - Supplies &amp; Fees - Technology Related</v>
      </c>
      <c r="B74" s="24">
        <f>'650 - Supplies &amp; Fees-Tech Rel'!D20</f>
        <v>0</v>
      </c>
      <c r="C74" s="22"/>
    </row>
    <row r="75" spans="1:3" ht="30" customHeight="1" x14ac:dyDescent="0.2">
      <c r="A75" s="85" t="str">
        <f>'752 - Capital Eq - OrigAdd'!C2</f>
        <v>752 - Capitalized Equipment - Original and Additional</v>
      </c>
      <c r="B75" s="102">
        <f>'752 - Capital Eq - OrigAdd'!D20</f>
        <v>0</v>
      </c>
      <c r="C75" s="22"/>
    </row>
    <row r="76" spans="1:3" ht="30" customHeight="1" x14ac:dyDescent="0.2">
      <c r="A76" s="5" t="str">
        <f>'756 - Cap Tech Hdwe &amp; Eq-ORIG '!C2</f>
        <v>756 - Capitalized Technology Equipment - Original</v>
      </c>
      <c r="B76" s="21">
        <f>'756 - Cap Tech Hdwe &amp; Eq-ORIG '!D20</f>
        <v>0</v>
      </c>
      <c r="C76" s="22"/>
    </row>
    <row r="77" spans="1:3" ht="30" customHeight="1" x14ac:dyDescent="0.2">
      <c r="A77" s="5" t="str">
        <f>'758 - Cap Tech Software - ORIG'!C2</f>
        <v>758 - Capitalized Technology Software - Original</v>
      </c>
      <c r="B77" s="21">
        <f>'758 - Cap Tech Software - ORIG'!D20</f>
        <v>0</v>
      </c>
      <c r="C77" s="22"/>
    </row>
    <row r="78" spans="1:3" ht="30" customHeight="1" x14ac:dyDescent="0.2">
      <c r="A78" s="85" t="str">
        <f>'762 - Capital Equipment Repl'!C2</f>
        <v>762 - Capitalized Equipment -  Replacement</v>
      </c>
      <c r="B78" s="102">
        <f>'762 - Capital Equipment Repl'!D20</f>
        <v>0</v>
      </c>
      <c r="C78" s="22"/>
    </row>
    <row r="79" spans="1:3" ht="30" customHeight="1" x14ac:dyDescent="0.2">
      <c r="A79" s="5" t="str">
        <f>'766 - Cap Tech Hdwe&amp;Eq-REPLACE'!C2</f>
        <v>766 - Capitalized Technology Equipment - Replacement</v>
      </c>
      <c r="B79" s="21">
        <f>'766 - Cap Tech Hdwe&amp;Eq-REPLACE'!D20</f>
        <v>0</v>
      </c>
      <c r="C79" s="22"/>
    </row>
    <row r="80" spans="1:3" ht="30" customHeight="1" x14ac:dyDescent="0.2">
      <c r="A80" s="5" t="str">
        <f>'768 - Capital Tech Eq Repl'!C2</f>
        <v>768 - Capitalized Technology Software - Replacement</v>
      </c>
      <c r="B80" s="21">
        <f>'768 - Capital Tech Eq Repl'!D20</f>
        <v>0</v>
      </c>
      <c r="C80" s="22"/>
    </row>
    <row r="81" spans="1:3" ht="30" customHeight="1" x14ac:dyDescent="0.2">
      <c r="A81" s="16" t="str">
        <f>'810 - Dues and Fees'!C2</f>
        <v>810 - Dues and Fees</v>
      </c>
      <c r="B81" s="24">
        <f>'810 - Dues and Fees'!D18</f>
        <v>0</v>
      </c>
      <c r="C81" s="22"/>
    </row>
    <row r="82" spans="1:3" ht="30" customHeight="1" x14ac:dyDescent="0.2">
      <c r="A82" s="5" t="str">
        <f>'820 - Claims &amp; Judgments'!C2</f>
        <v>820 - Claims, Judgments, and Penalties Against the LEA</v>
      </c>
      <c r="B82" s="21">
        <f>'820 - Claims &amp; Judgments'!D18</f>
        <v>0</v>
      </c>
      <c r="C82" s="22"/>
    </row>
    <row r="83" spans="1:3" ht="30" customHeight="1" x14ac:dyDescent="0.2">
      <c r="A83" s="5" t="str">
        <f>'834 - Interest-Leases'!C2</f>
        <v>834 - Interest - Leases</v>
      </c>
      <c r="B83" s="21">
        <f>'834 - Interest-Leases'!D18</f>
        <v>0</v>
      </c>
      <c r="C83" s="22"/>
    </row>
    <row r="84" spans="1:3" ht="30" customHeight="1" x14ac:dyDescent="0.2">
      <c r="A84" s="5" t="str">
        <f>'840 - Contingency'!C2</f>
        <v>840 - Contingency</v>
      </c>
      <c r="B84" s="21">
        <f>'840 - Contingency'!D18</f>
        <v>0</v>
      </c>
      <c r="C84" s="22"/>
    </row>
    <row r="85" spans="1:3" ht="30" customHeight="1" x14ac:dyDescent="0.2">
      <c r="A85" s="5" t="str">
        <f>'860 - Grants to Munis &amp; CSOs'!C2</f>
        <v>860 - Donations to Municipal &amp; Community Service Organizations</v>
      </c>
      <c r="B85" s="21">
        <f>'860 - Grants to Munis &amp; CSOs'!D18</f>
        <v>0</v>
      </c>
      <c r="C85" s="22"/>
    </row>
    <row r="86" spans="1:3" ht="30" customHeight="1" x14ac:dyDescent="0.2">
      <c r="A86" s="5" t="str">
        <f>'891 - Miscellaneous'!C2</f>
        <v>891 - Other Miscellaneous Expenditures.</v>
      </c>
      <c r="B86" s="21">
        <f>'891 - Miscellaneous'!D18</f>
        <v>0</v>
      </c>
      <c r="C86" s="22"/>
    </row>
    <row r="87" spans="1:3" ht="30" customHeight="1" x14ac:dyDescent="0.2">
      <c r="A87" s="85" t="str">
        <f>'893 - Scholarships'!C2</f>
        <v>893 - Scholarships</v>
      </c>
      <c r="B87" s="102">
        <f>'893 - Scholarships'!D18</f>
        <v>0</v>
      </c>
      <c r="C87" s="22"/>
    </row>
    <row r="88" spans="1:3" ht="30" customHeight="1" x14ac:dyDescent="0.2">
      <c r="A88" s="16" t="str">
        <f>'894-Student Conferences &amp; Fees'!C2</f>
        <v>894 - Student Fees for Instruction Related Events.</v>
      </c>
      <c r="B88" s="24">
        <f>'894-Student Conferences &amp; Fees'!D18</f>
        <v>0</v>
      </c>
      <c r="C88" s="22"/>
    </row>
    <row r="89" spans="1:3" ht="30" customHeight="1" x14ac:dyDescent="0.2">
      <c r="A89" s="85" t="str">
        <f>'913 - Leases - Principal Pmts'!C2</f>
        <v>913 - Leases - Principal Payments</v>
      </c>
      <c r="B89" s="21">
        <f>'913 - Leases - Principal Pmts'!D29</f>
        <v>0</v>
      </c>
      <c r="C89" s="22"/>
    </row>
    <row r="90" spans="1:3" ht="30" customHeight="1" x14ac:dyDescent="0.2">
      <c r="A90" s="5" t="str">
        <f>'932 - Capital Reserve Funds'!C2</f>
        <v>932 - Capital Reserve Fund Transfers Applicable to Fund 32</v>
      </c>
      <c r="B90" s="21">
        <f>'932 - Capital Reserve Funds'!D18</f>
        <v>0</v>
      </c>
      <c r="C90" s="22"/>
    </row>
    <row r="91" spans="1:3" ht="30" customHeight="1" x14ac:dyDescent="0.2">
      <c r="A91" s="5" t="str">
        <f>'939 - Other Fund Transfers'!C2</f>
        <v>939 - Other Fund Transfers</v>
      </c>
      <c r="B91" s="21">
        <f>'939 - Other Fund Transfers'!D18</f>
        <v>0</v>
      </c>
      <c r="C91" s="22"/>
    </row>
    <row r="92" spans="1:3" ht="30" customHeight="1" x14ac:dyDescent="0.2">
      <c r="A92" s="5" t="str">
        <f>'990 - Misc Other Uses of Funds'!C2</f>
        <v>990 - Miscellaneous Other Uses of Funds</v>
      </c>
      <c r="B92" s="21">
        <f>'990 - Misc Other Uses of Funds'!D18</f>
        <v>0</v>
      </c>
      <c r="C92" s="22"/>
    </row>
    <row r="93" spans="1:3" s="2" customFormat="1" ht="35.1" customHeight="1" x14ac:dyDescent="0.25">
      <c r="A93" s="25" t="s">
        <v>4</v>
      </c>
      <c r="B93" s="26">
        <f>SUM(B6:B92)</f>
        <v>0</v>
      </c>
      <c r="C93" s="26">
        <f>SUM(C6:C92)</f>
        <v>0</v>
      </c>
    </row>
    <row r="94" spans="1:3" ht="15" x14ac:dyDescent="0.2">
      <c r="A94" s="10" t="s">
        <v>139</v>
      </c>
      <c r="B94" s="27">
        <f>C93</f>
        <v>0</v>
      </c>
    </row>
    <row r="95" spans="1:3" ht="15" x14ac:dyDescent="0.2">
      <c r="A95" s="10" t="s">
        <v>88</v>
      </c>
      <c r="B95" s="8">
        <f>+B93-B94</f>
        <v>0</v>
      </c>
    </row>
    <row r="96" spans="1:3" ht="15" x14ac:dyDescent="0.2">
      <c r="A96" s="10" t="s">
        <v>89</v>
      </c>
      <c r="B96" s="9" t="e">
        <f>ROUND(B95/B94,4)</f>
        <v>#DIV/0!</v>
      </c>
    </row>
  </sheetData>
  <sheetProtection algorithmName="SHA-512" hashValue="AfR9/FXZc3vzRVzkpBiwgQZ6xN71JSbCiRUdg/mT0QvStcbMAnwRpeBz5sl5HipotLlR9bhtMxm877kC6CQ0vA==" saltValue="uo5x34u1i7NkSf0YQoKOJA==" spinCount="100000" sheet="1" objects="1" scenarios="1"/>
  <mergeCells count="5">
    <mergeCell ref="B5:C5"/>
    <mergeCell ref="B1:C1"/>
    <mergeCell ref="B4:C4"/>
    <mergeCell ref="B2:C2"/>
    <mergeCell ref="B3:C3"/>
  </mergeCells>
  <phoneticPr fontId="2" type="noConversion"/>
  <conditionalFormatting sqref="B95">
    <cfRule type="cellIs" dxfId="5" priority="7" stopIfTrue="1" operator="lessThan">
      <formula>0</formula>
    </cfRule>
    <cfRule type="cellIs" dxfId="4" priority="8" stopIfTrue="1" operator="greaterThan">
      <formula>0</formula>
    </cfRule>
  </conditionalFormatting>
  <conditionalFormatting sqref="B95:B96">
    <cfRule type="cellIs" dxfId="3" priority="1" stopIfTrue="1" operator="lessThan">
      <formula>7669.5</formula>
    </cfRule>
    <cfRule type="cellIs" dxfId="2" priority="4" stopIfTrue="1" operator="greaterThan">
      <formula>0</formula>
    </cfRule>
  </conditionalFormatting>
  <conditionalFormatting sqref="B96">
    <cfRule type="cellIs" dxfId="1" priority="2" stopIfTrue="1" operator="greaterThan">
      <formula>0</formula>
    </cfRule>
    <cfRule type="cellIs" dxfId="0" priority="3" stopIfTrue="1" operator="lessThan">
      <formula>0</formula>
    </cfRule>
  </conditionalFormatting>
  <hyperlinks>
    <hyperlink ref="A22" location="'240 - Tuition Expense'!A7" display="'240 - Tuition Expense'!A7" xr:uid="{00000000-0004-0000-0000-000000000000}"/>
    <hyperlink ref="A24" location="'322 - Prof Ed Svcs - IUs'!A7" display="'322 - Prof Ed Svcs - IUs'!A7" xr:uid="{00000000-0004-0000-0000-000001000000}"/>
    <hyperlink ref="A25" location="'323-Prof Ed Svcs-Oth Ed Agency'!A7" display="'323-Prof Ed Svcs-Oth Ed Agency'!A7" xr:uid="{00000000-0004-0000-0000-000002000000}"/>
    <hyperlink ref="A23" location="'310 - Official-Admin Svcs'!A7" display="+'310 - Official-Admin Svcs'!C2" xr:uid="{00000000-0004-0000-0000-000003000000}"/>
    <hyperlink ref="A6" location="'122 - Prof Subs Wages'!A8" display="'122 - Prof Subs Wages'!A8" xr:uid="{00000000-0004-0000-0000-000004000000}"/>
    <hyperlink ref="A7" location="'123 - Prof Overtime Wages'!A8" display="'123 - Prof Overtime Wages'!A8" xr:uid="{00000000-0004-0000-0000-000005000000}"/>
    <hyperlink ref="A16" location="'192 - Aide Sub Wages'!A8" display="'192 - Aide Sub Wages'!A8" xr:uid="{00000000-0004-0000-0000-000006000000}"/>
    <hyperlink ref="A17" location="'193 - Aide Overtime Wages'!A8" display="'193 - Aide Overtime Wages'!A8" xr:uid="{00000000-0004-0000-0000-000007000000}"/>
    <hyperlink ref="A10" location="'151 - Tax Collector Commissions'!A7" display="'151 - Tax Collector Commissions'!A7" xr:uid="{00000000-0004-0000-0000-000008000000}"/>
    <hyperlink ref="A11" location="'152 - Office-Clerical Sub Wages'!A7" display="'152 - Office-Clerical Sub Wages'!A7" xr:uid="{00000000-0004-0000-0000-000009000000}"/>
    <hyperlink ref="A12" location="'153 - Office-Clerical OT Wages'!A7" display="'153 - Office-Clerical OT Wages'!A7" xr:uid="{00000000-0004-0000-0000-00000A000000}"/>
    <hyperlink ref="A13" location="'162 - Custodian Sub Wages'!A7" display="'162 - Custodian Sub Wages'!A7" xr:uid="{00000000-0004-0000-0000-00000B000000}"/>
    <hyperlink ref="A14" location="'163 - Custodian OT Wages'!A7" display="'163 - Custodian OT Wages'!A7" xr:uid="{00000000-0004-0000-0000-00000C000000}"/>
    <hyperlink ref="A33" location="'410 - Cleaning Svcs'!A1" display="'410 - Cleaning Svcs'!A1" xr:uid="{00000000-0004-0000-0000-00000D000000}"/>
    <hyperlink ref="A26" location="'329 - Prof Ednl Svcs - Oth'!A1" display="'329 - Prof Ednl Svcs - Oth'!A1" xr:uid="{00000000-0004-0000-0000-00000E000000}"/>
    <hyperlink ref="A27" location="'330 - Other Prof Svcs'!A1" display="'330 - Other Prof Svcs'!A1" xr:uid="{00000000-0004-0000-0000-00000F000000}"/>
    <hyperlink ref="A28" location="'348 - Technology Services'!A1" display="'348 - Technology Services'!A1" xr:uid="{00000000-0004-0000-0000-000010000000}"/>
    <hyperlink ref="A29" location="'349 - Other Technical Svcs'!A1" display="'349 - Other Technical Svcs'!A1" xr:uid="{00000000-0004-0000-0000-000011000000}"/>
    <hyperlink ref="A30" location="'350-Security Safety Svcs'!A1" display="'350-Security Safety Svcs'!A1" xr:uid="{00000000-0004-0000-0000-000012000000}"/>
    <hyperlink ref="A31" location="'360-Employee Trng &amp; Dev'!A1" display="'360-Employee Trng &amp; Dev'!A1" xr:uid="{00000000-0004-0000-0000-000013000000}"/>
    <hyperlink ref="A32" location="'390 - Oth Purch Prof &amp; Tec Svcs'!A1" display="'390 - Oth Purch Prof &amp; Tec Svcs'!A1" xr:uid="{00000000-0004-0000-0000-000014000000}"/>
    <hyperlink ref="A34" location="'411 - Disposal Svcs'!A1" display="'411 - Disposal Svcs'!A1" xr:uid="{00000000-0004-0000-0000-000015000000}"/>
    <hyperlink ref="A35" location="'412 - Snow Plow Svcs'!A1" display="'412 - Snow Plow Svcs'!A1" xr:uid="{00000000-0004-0000-0000-000016000000}"/>
    <hyperlink ref="A36" location="'413 - Custodial Svcs'!A1" display="'413 - Custodial Svcs'!A1" xr:uid="{00000000-0004-0000-0000-000017000000}"/>
    <hyperlink ref="A37" location="'414 - Lawn Care Svcs'!A1" display="'414 - Lawn Care Svcs'!A1" xr:uid="{00000000-0004-0000-0000-000018000000}"/>
    <hyperlink ref="A38" location="'424 - Water-Sewage'!A1" display="'424 - Water-Sewage'!A1" xr:uid="{00000000-0004-0000-0000-000019000000}"/>
    <hyperlink ref="A39" location="'431 - Repairs &amp; Maint of Bldg'!A1" display="'431 - Repairs &amp; Maint of Bldg'!A1" xr:uid="{00000000-0004-0000-0000-00001A000000}"/>
    <hyperlink ref="A40" location="'432 - Repairs &amp; Maint of Equip'!A1" display="'432 - Repairs &amp; Maint of Equip'!A1" xr:uid="{00000000-0004-0000-0000-00001B000000}"/>
    <hyperlink ref="A41" location="'433 - Repairs &amp; Maint of Veh'!A1" display="'433 - Repairs &amp; Maint of Veh'!A1" xr:uid="{00000000-0004-0000-0000-00001C000000}"/>
    <hyperlink ref="A42" location="'438-Maint,Repair Sys,Eq,Infra'!A1" display="'438-Maint,Repair Sys,Eq,Infra'!A1" xr:uid="{00000000-0004-0000-0000-00001D000000}"/>
    <hyperlink ref="A43" location="'442 - Rental of Equipment'!A1" display="'442 - Rental of Equipment'!A1" xr:uid="{00000000-0004-0000-0000-00001E000000}"/>
    <hyperlink ref="A44" location="'444 - Rental of Vehicles'!A1" display="'444 - Rental of Vehicles'!A1" xr:uid="{00000000-0004-0000-0000-00001F000000}"/>
    <hyperlink ref="A45" location="'448 - Lease-Rental HW&amp;Rel Tech'!A1" display="'448 - Lease-Rental HW&amp;Rel Tech'!A1" xr:uid="{00000000-0004-0000-0000-000020000000}"/>
    <hyperlink ref="A46" location="'449 - Other Rentals'!A1" display="'449 - Other Rentals'!A1" xr:uid="{00000000-0004-0000-0000-000021000000}"/>
    <hyperlink ref="A47" location="'513 - Field Trips'!A1" display="'513 - Field Trips'!A1" xr:uid="{00000000-0004-0000-0000-000022000000}"/>
    <hyperlink ref="A48" location="'516 - Trans Svcs from IU'!A1" display="'516 - Trans Svcs from IU'!A1" xr:uid="{00000000-0004-0000-0000-000023000000}"/>
    <hyperlink ref="A49" location="'522 - Auto Insurance'!A1" display="'522 - Auto Insurance'!A1" xr:uid="{00000000-0004-0000-0000-000024000000}"/>
    <hyperlink ref="A50" location="'525 - Bonding Insurance'!A1" display="'525 - Bonding Insurance'!A1" xr:uid="{00000000-0004-0000-0000-000025000000}"/>
    <hyperlink ref="A51" location="'529 - Other Insurance'!A1" display="'529 - Other Insurance'!A1" xr:uid="{00000000-0004-0000-0000-000026000000}"/>
    <hyperlink ref="A52" location="'530 - Communications'!A1" display="'530 - Communications'!A1" xr:uid="{00000000-0004-0000-0000-000027000000}"/>
    <hyperlink ref="A53" location="'538 - Transport-Telecom Svcs'!A1" display="'538 - Transport-Telecom Svcs'!A1" xr:uid="{00000000-0004-0000-0000-000028000000}"/>
    <hyperlink ref="A54" location="'549 - Advertising'!A1" display="'549 - Advertising'!A1" xr:uid="{00000000-0004-0000-0000-000029000000}"/>
    <hyperlink ref="A55" location="'550 - Printing and Binding'!A1" display="'550 - Printing and Binding'!A1" xr:uid="{00000000-0004-0000-0000-00002A000000}"/>
    <hyperlink ref="A56" location="'561 - Tuition to Other PA Sch'!A1" display="'561 - Tuition to Other PA Sch'!A1" xr:uid="{00000000-0004-0000-0000-00002B000000}"/>
    <hyperlink ref="A57" location="'562 - Tuition to PA Charter Sch'!A1" display="'562 - Tuition to PA Charter Sch'!A1" xr:uid="{00000000-0004-0000-0000-00002C000000}"/>
    <hyperlink ref="A58" location="'563 - Tuition to Nonpublic Sch'!A1" display="'563 - Tuition to Nonpublic Sch'!A1" xr:uid="{00000000-0004-0000-0000-00002D000000}"/>
    <hyperlink ref="A59" location="'564 - Tuition to AVTS'!A1" display="'564 - Tuition to AVTS'!A1" xr:uid="{00000000-0004-0000-0000-00002E000000}"/>
    <hyperlink ref="A60" location="'566 - Tui-Higher Ed &amp; Technl'!A1" display="'566 - Tui-Higher Ed &amp; Technl'!A1" xr:uid="{00000000-0004-0000-0000-00002F000000}"/>
    <hyperlink ref="A61" location="'567 - Tuition to Appr Priv Sch'!A1" display="'567 - Tuition to Appr Priv Sch'!A1" xr:uid="{00000000-0004-0000-0000-000030000000}"/>
    <hyperlink ref="A62" location="'568 - Tuition to PRRI &amp; Det Ctr'!A1" display="'568 - Tuition to PRRI &amp; Det Ctr'!A1" xr:uid="{00000000-0004-0000-0000-000031000000}"/>
    <hyperlink ref="A63" location="'569 - Tuition - Other'!A1" display="'569 - Tuition - Other'!A1" xr:uid="{00000000-0004-0000-0000-000032000000}"/>
    <hyperlink ref="A64" location="'580 - Travel'!A1" display="'580 - Travel'!A1" xr:uid="{00000000-0004-0000-0000-000033000000}"/>
    <hyperlink ref="A65" location="'591 - Misc Purch Svcs'!A1" display="'591 - Misc Purch Svcs'!A1" xr:uid="{00000000-0004-0000-0000-000034000000}"/>
    <hyperlink ref="A66" location="'594-IU Pmts by WH-Spec Classes'!A1" display="'594-IU Pmts by WH-Spec Classes'!A1" xr:uid="{00000000-0004-0000-0000-000035000000}"/>
    <hyperlink ref="A67" location="'595 - IU Payments by WH'!A1" display="'595 - IU Payments by WH'!A1" xr:uid="{00000000-0004-0000-0000-000036000000}"/>
    <hyperlink ref="A68" location="'599 - Other Misc Purch Svcs'!A1" display="'599 - Other Misc Purch Svcs'!A1" xr:uid="{00000000-0004-0000-0000-000037000000}"/>
    <hyperlink ref="A69" location="'610 - General Supplies'!A1" display="'610 - General Supplies'!A1" xr:uid="{00000000-0004-0000-0000-000038000000}"/>
    <hyperlink ref="A70" location="'631 - Student Meals'!A1" display="'631 - Student Meals'!A1" xr:uid="{00000000-0004-0000-0000-000039000000}"/>
    <hyperlink ref="A71" location="'634 - Snacks'!A1" display="'634 - Snacks'!A1" xr:uid="{00000000-0004-0000-0000-00003A000000}"/>
    <hyperlink ref="A72" location="'635 - MealsRefreshments'!A1" display="'635 - MealsRefreshments'!A1" xr:uid="{00000000-0004-0000-0000-00003B000000}"/>
    <hyperlink ref="A73" location="'640 - Books &amp; Periodicals'!A1" display="'640 - Books &amp; Periodicals'!A1" xr:uid="{00000000-0004-0000-0000-00003C000000}"/>
    <hyperlink ref="A74" location="'650 - Supplies &amp; Fees-Tech Rel'!A1" display="'650 - Supplies &amp; Fees-Tech Rel'!A1" xr:uid="{00000000-0004-0000-0000-00003D000000}"/>
    <hyperlink ref="A75" location="'752 - Capital Eq - OrigAdd'!A1" display="'752 - Capital Eq - OrigAdd'!A1" xr:uid="{00000000-0004-0000-0000-00003E000000}"/>
    <hyperlink ref="A76" location="'756 - Cap Tech Hdwe &amp; Eq-ORIG '!A1" display="'756 - Cap Tech Hdwe &amp; Eq-ORIG '!A1" xr:uid="{00000000-0004-0000-0000-00003F000000}"/>
    <hyperlink ref="A77" location="'758 - Cap Tech Software - ORIG'!A1" display="'758 - Cap Tech Software - ORIG'!A1" xr:uid="{00000000-0004-0000-0000-000040000000}"/>
    <hyperlink ref="A78" location="'762 - Capital Equipment Repl'!A1" display="'762 - Capital Equipment Repl'!A1" xr:uid="{00000000-0004-0000-0000-000041000000}"/>
    <hyperlink ref="A79" location="'766 - Cap Tech Hdwe&amp;Eq-REPLACE'!A1" display="'766 - Cap Tech Hdwe&amp;Eq-REPLACE'!A1" xr:uid="{00000000-0004-0000-0000-000042000000}"/>
    <hyperlink ref="A80" location="'768 - Capital Tech Eq Repl'!A1" display="'768 - Capital Tech Eq Repl'!A1" xr:uid="{00000000-0004-0000-0000-000043000000}"/>
    <hyperlink ref="A81" location="'810 - Dues and Fees'!A1" display="'810 - Dues and Fees'!A1" xr:uid="{00000000-0004-0000-0000-000044000000}"/>
    <hyperlink ref="A82" location="'820 - Claims &amp; Judgments'!A1" display="'820 - Claims &amp; Judgments'!A1" xr:uid="{00000000-0004-0000-0000-000045000000}"/>
    <hyperlink ref="A85" location="'860 - Grants to Munis &amp; CSOs'!A1" display="'860 - Grants to Munis &amp; CSOs'!A1" xr:uid="{00000000-0004-0000-0000-000047000000}"/>
    <hyperlink ref="A86" location="'891 - Miscellaneous'!A1" display="'891 - Miscellaneous'!A1" xr:uid="{00000000-0004-0000-0000-000048000000}"/>
    <hyperlink ref="A88" location="'894-Student Conferences &amp; Fees'!A1" display="'894-Student Conferences &amp; Fees'!A1" xr:uid="{00000000-0004-0000-0000-000049000000}"/>
    <hyperlink ref="A90" location="'932 - Capital Reserve Funds'!A1" display="'932 - Capital Reserve Funds'!A1" xr:uid="{00000000-0004-0000-0000-00004D000000}"/>
    <hyperlink ref="A91" location="'939 - Other Fund Transfers'!A1" display="'939 - Other Fund Transfers'!A1" xr:uid="{00000000-0004-0000-0000-00004E000000}"/>
    <hyperlink ref="A92" location="'990 - Misc Other Uses of Funds'!A1" display="'990 - Misc Other Uses of Funds'!A1" xr:uid="{00000000-0004-0000-0000-00004F000000}"/>
    <hyperlink ref="A84" location="'840 - Contingency'!A1" display="'840 - Contingency'!A1" xr:uid="{17E85119-267A-45E9-B9F4-979DC33FB5AF}"/>
    <hyperlink ref="A8" location="'142 - HRA Sub Wages'!A1" display="'142 - HRA Sub Wages'!A1" xr:uid="{AC0F8470-2AA3-446E-8777-8DA7164F693A}"/>
    <hyperlink ref="A9" location="'143 - HRA OT Wages'!A1" display="'143 - HRA OT Wages'!A1" xr:uid="{5FAD204F-18C4-44A4-857F-9061A4769837}"/>
    <hyperlink ref="A83" location="'834 - Interest-Leases'!A1" display="'834 - Interest-Leases'!A1" xr:uid="{7E8C3CC3-E6D6-40BE-B423-499FB3CE6055}"/>
    <hyperlink ref="A89" location="'913 - Leases - Principal Pmts'!A1" display="'913 - Leases - Principal Pmts'!A1" xr:uid="{3805A67C-88F5-4B41-8CD2-8B9AD939E9A3}"/>
    <hyperlink ref="A87" location="'893 - Scholarships'!A1" display="'893 - Scholarships'!A1" xr:uid="{A83E04A8-9056-4D20-BD82-57EF8053A349}"/>
    <hyperlink ref="A15" location="'183 - SPO OT Wages'!A1" display="'183 - SPO OT Wages'!A1" xr:uid="{6B6A7075-A031-4D3A-BEF0-082BEADC7BA4}"/>
  </hyperlinks>
  <printOptions horizontalCentered="1"/>
  <pageMargins left="1" right="1" top="1" bottom="1" header="0.5" footer="0.5"/>
  <pageSetup scale="91" fitToHeight="0" orientation="landscape" horizontalDpi="300" verticalDpi="300" r:id="rId1"/>
  <headerFooter alignWithMargins="0">
    <oddFooter>&amp;L&amp;F&amp;C&amp;A&amp;R&amp;D, &amp;T</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3">
    <pageSetUpPr fitToPage="1"/>
  </sheetPr>
  <dimension ref="A1:E19"/>
  <sheetViews>
    <sheetView showGridLines="0" zoomScale="85" zoomScaleNormal="85" zoomScaleSheetLayoutView="75" workbookViewId="0">
      <pane ySplit="7" topLeftCell="A8" activePane="bottomLeft" state="frozen"/>
      <selection pane="bottomLeft" activeCell="D7" sqref="D7"/>
    </sheetView>
  </sheetViews>
  <sheetFormatPr defaultColWidth="8.85546875" defaultRowHeight="12.75" x14ac:dyDescent="0.2"/>
  <cols>
    <col min="1" max="1" width="25.7109375" style="29" customWidth="1"/>
    <col min="2" max="2" width="16.140625" style="29" customWidth="1"/>
    <col min="3" max="3" width="80.7109375" style="29" customWidth="1"/>
    <col min="4" max="4" width="22.28515625" style="29" bestFit="1" customWidth="1"/>
    <col min="5" max="5" width="20.42578125" style="29" customWidth="1"/>
    <col min="6" max="16384" width="8.85546875" style="29"/>
  </cols>
  <sheetData>
    <row r="1" spans="1:5" ht="22.5" customHeight="1" x14ac:dyDescent="0.25">
      <c r="A1" s="28" t="str">
        <f>'122 - Prof Subs Wages'!A1</f>
        <v>Building</v>
      </c>
      <c r="B1" s="90">
        <f>+TotalsB1</f>
        <v>0</v>
      </c>
      <c r="C1" s="91"/>
    </row>
    <row r="2" spans="1:5" ht="18" x14ac:dyDescent="0.25">
      <c r="A2" s="28" t="str">
        <f>'122 - Prof Subs Wages'!A2</f>
        <v>Grade Level</v>
      </c>
      <c r="B2" s="90">
        <f>+Totals!B2</f>
        <v>0</v>
      </c>
      <c r="C2" s="91"/>
      <c r="D2" s="92" t="s">
        <v>97</v>
      </c>
      <c r="E2" s="92"/>
    </row>
    <row r="3" spans="1:5" ht="36" x14ac:dyDescent="0.25">
      <c r="A3" s="28" t="str">
        <f>'122 - Prof Subs Wages'!A3</f>
        <v>4-Digit Function + Subject</v>
      </c>
      <c r="B3" s="90">
        <f>+Totals!B3</f>
        <v>0</v>
      </c>
      <c r="C3" s="91"/>
      <c r="D3" s="93"/>
      <c r="E3" s="93"/>
    </row>
    <row r="4" spans="1:5" ht="33.75" customHeight="1" x14ac:dyDescent="0.25">
      <c r="A4" s="30" t="str">
        <f>+Totals!A4</f>
        <v>Name of Staff Member (LN, FN)</v>
      </c>
      <c r="B4" s="90">
        <f>+Totals!B4</f>
        <v>0</v>
      </c>
      <c r="C4" s="91"/>
      <c r="D4" s="31"/>
      <c r="E4" s="31"/>
    </row>
    <row r="5" spans="1:5" s="6" customFormat="1" ht="54" x14ac:dyDescent="0.25">
      <c r="A5" s="32" t="s">
        <v>57</v>
      </c>
      <c r="B5" s="32" t="s">
        <v>58</v>
      </c>
      <c r="C5" s="32" t="s">
        <v>0</v>
      </c>
      <c r="D5" s="33" t="s">
        <v>63</v>
      </c>
      <c r="E5" s="33" t="s">
        <v>2</v>
      </c>
    </row>
    <row r="6" spans="1:5" ht="15" x14ac:dyDescent="0.2">
      <c r="A6" s="34"/>
      <c r="B6" s="34"/>
      <c r="C6" s="35" t="s">
        <v>60</v>
      </c>
      <c r="D6" s="36"/>
      <c r="E6" s="37"/>
    </row>
    <row r="7" spans="1:5" ht="15" x14ac:dyDescent="0.2">
      <c r="A7" s="35">
        <v>3</v>
      </c>
      <c r="B7" s="35">
        <v>1</v>
      </c>
      <c r="C7" s="38" t="s">
        <v>61</v>
      </c>
      <c r="D7" s="39">
        <f>9*8</f>
        <v>72</v>
      </c>
      <c r="E7" s="39">
        <f>ROUNDUP(A7*B7*D7,0)</f>
        <v>216</v>
      </c>
    </row>
    <row r="8" spans="1:5" ht="15" x14ac:dyDescent="0.2">
      <c r="A8" s="40"/>
      <c r="B8" s="40"/>
      <c r="C8" s="41"/>
      <c r="D8" s="42"/>
      <c r="E8" s="43">
        <f t="shared" ref="E8:E18" si="0">ROUNDUP(A8*B8*D8,0)</f>
        <v>0</v>
      </c>
    </row>
    <row r="9" spans="1:5" ht="15" x14ac:dyDescent="0.2">
      <c r="A9" s="40"/>
      <c r="B9" s="40"/>
      <c r="C9" s="41"/>
      <c r="D9" s="42"/>
      <c r="E9" s="43">
        <f t="shared" si="0"/>
        <v>0</v>
      </c>
    </row>
    <row r="10" spans="1:5" ht="15" x14ac:dyDescent="0.2">
      <c r="A10" s="40"/>
      <c r="B10" s="40"/>
      <c r="C10" s="41"/>
      <c r="D10" s="42"/>
      <c r="E10" s="43">
        <f t="shared" si="0"/>
        <v>0</v>
      </c>
    </row>
    <row r="11" spans="1:5" ht="15" x14ac:dyDescent="0.2">
      <c r="A11" s="40"/>
      <c r="B11" s="40"/>
      <c r="C11" s="41"/>
      <c r="D11" s="42"/>
      <c r="E11" s="43">
        <f t="shared" si="0"/>
        <v>0</v>
      </c>
    </row>
    <row r="12" spans="1:5" ht="15" x14ac:dyDescent="0.2">
      <c r="A12" s="40"/>
      <c r="B12" s="40"/>
      <c r="C12" s="41"/>
      <c r="D12" s="42"/>
      <c r="E12" s="43">
        <f t="shared" si="0"/>
        <v>0</v>
      </c>
    </row>
    <row r="13" spans="1:5" ht="15" x14ac:dyDescent="0.2">
      <c r="A13" s="40"/>
      <c r="B13" s="40"/>
      <c r="C13" s="41"/>
      <c r="D13" s="42"/>
      <c r="E13" s="43">
        <f t="shared" si="0"/>
        <v>0</v>
      </c>
    </row>
    <row r="14" spans="1:5" ht="15" x14ac:dyDescent="0.2">
      <c r="A14" s="40"/>
      <c r="B14" s="40"/>
      <c r="C14" s="41"/>
      <c r="D14" s="42"/>
      <c r="E14" s="43">
        <f t="shared" si="0"/>
        <v>0</v>
      </c>
    </row>
    <row r="15" spans="1:5" ht="15" x14ac:dyDescent="0.2">
      <c r="A15" s="40"/>
      <c r="B15" s="40"/>
      <c r="C15" s="41"/>
      <c r="D15" s="42"/>
      <c r="E15" s="43">
        <f t="shared" si="0"/>
        <v>0</v>
      </c>
    </row>
    <row r="16" spans="1:5" ht="15" x14ac:dyDescent="0.2">
      <c r="A16" s="40"/>
      <c r="B16" s="40"/>
      <c r="C16" s="41"/>
      <c r="D16" s="42"/>
      <c r="E16" s="43">
        <f t="shared" si="0"/>
        <v>0</v>
      </c>
    </row>
    <row r="17" spans="1:5" ht="15" x14ac:dyDescent="0.2">
      <c r="A17" s="40"/>
      <c r="B17" s="40"/>
      <c r="C17" s="41"/>
      <c r="D17" s="42"/>
      <c r="E17" s="43">
        <f t="shared" si="0"/>
        <v>0</v>
      </c>
    </row>
    <row r="18" spans="1:5" ht="15" x14ac:dyDescent="0.2">
      <c r="A18" s="40"/>
      <c r="B18" s="40"/>
      <c r="C18" s="41"/>
      <c r="D18" s="42"/>
      <c r="E18" s="43">
        <f t="shared" si="0"/>
        <v>0</v>
      </c>
    </row>
    <row r="19" spans="1:5" s="6" customFormat="1" ht="18" x14ac:dyDescent="0.25">
      <c r="A19" s="44"/>
      <c r="B19" s="44"/>
      <c r="C19" s="44"/>
      <c r="D19" s="45" t="s">
        <v>3</v>
      </c>
      <c r="E19" s="46">
        <f>SUM(E8:E18)</f>
        <v>0</v>
      </c>
    </row>
  </sheetData>
  <sheetProtection algorithmName="SHA-512" hashValue="A+YQT5INzJSWUptOLHEoeQ39h+FSNgt7hiAYuF0w7Nj3r6+hIRf34Oq30FqDNAS3Irc3KgsiHUx8YTlWfrnXgg==" saltValue="5B6DCyhi2FUhCGrdwuCCgg==" spinCount="100000" sheet="1" formatCells="0" insertRows="0" deleteRows="0" sort="0"/>
  <mergeCells count="5">
    <mergeCell ref="B1:C1"/>
    <mergeCell ref="B2:C2"/>
    <mergeCell ref="D2:E3"/>
    <mergeCell ref="B3:C3"/>
    <mergeCell ref="B4:C4"/>
  </mergeCells>
  <pageMargins left="1" right="1" top="1" bottom="1" header="0.5" footer="0.5"/>
  <pageSetup scale="87" orientation="landscape" horizontalDpi="300" verticalDpi="300" r:id="rId1"/>
  <headerFooter alignWithMargins="0">
    <oddFooter>&amp;L&amp;F&amp;C&amp;A&amp;R&amp;D, &amp;T</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4">
    <pageSetUpPr fitToPage="1"/>
  </sheetPr>
  <dimension ref="A1:E19"/>
  <sheetViews>
    <sheetView showGridLines="0" zoomScale="85" zoomScaleNormal="85" zoomScaleSheetLayoutView="75" workbookViewId="0">
      <pane ySplit="7" topLeftCell="A8" activePane="bottomLeft" state="frozen"/>
      <selection pane="bottomLeft" activeCell="D7" sqref="D7"/>
    </sheetView>
  </sheetViews>
  <sheetFormatPr defaultColWidth="8.85546875" defaultRowHeight="12.75" x14ac:dyDescent="0.2"/>
  <cols>
    <col min="1" max="1" width="23" style="29" customWidth="1"/>
    <col min="2" max="2" width="16.140625" style="29" customWidth="1"/>
    <col min="3" max="3" width="80.7109375" style="29" customWidth="1"/>
    <col min="4" max="4" width="22.28515625" style="29" bestFit="1" customWidth="1"/>
    <col min="5" max="5" width="20.42578125" style="29" customWidth="1"/>
    <col min="6" max="16384" width="8.85546875" style="29"/>
  </cols>
  <sheetData>
    <row r="1" spans="1:5" ht="22.5" customHeight="1" x14ac:dyDescent="0.25">
      <c r="A1" s="28" t="str">
        <f>'122 - Prof Subs Wages'!A1</f>
        <v>Building</v>
      </c>
      <c r="B1" s="96">
        <f>+TotalsB1</f>
        <v>0</v>
      </c>
      <c r="C1" s="97"/>
    </row>
    <row r="2" spans="1:5" ht="18" x14ac:dyDescent="0.25">
      <c r="A2" s="28" t="str">
        <f>'122 - Prof Subs Wages'!A2</f>
        <v>Grade Level</v>
      </c>
      <c r="B2" s="96">
        <f>+Totals!B2</f>
        <v>0</v>
      </c>
      <c r="C2" s="97"/>
      <c r="D2" s="92" t="s">
        <v>98</v>
      </c>
      <c r="E2" s="92"/>
    </row>
    <row r="3" spans="1:5" ht="36" x14ac:dyDescent="0.25">
      <c r="A3" s="28" t="str">
        <f>'122 - Prof Subs Wages'!A3</f>
        <v>4-Digit Function + Subject</v>
      </c>
      <c r="B3" s="96">
        <f>+Totals!B3</f>
        <v>0</v>
      </c>
      <c r="C3" s="97"/>
      <c r="D3" s="93"/>
      <c r="E3" s="93"/>
    </row>
    <row r="4" spans="1:5" ht="37.5" customHeight="1" x14ac:dyDescent="0.25">
      <c r="A4" s="30" t="str">
        <f>+Totals!A4</f>
        <v>Name of Staff Member (LN, FN)</v>
      </c>
      <c r="B4" s="96">
        <f>+Totals!B4</f>
        <v>0</v>
      </c>
      <c r="C4" s="97"/>
      <c r="D4" s="31"/>
      <c r="E4" s="31"/>
    </row>
    <row r="5" spans="1:5" s="6" customFormat="1" ht="54" x14ac:dyDescent="0.25">
      <c r="A5" s="32" t="s">
        <v>64</v>
      </c>
      <c r="B5" s="32" t="s">
        <v>71</v>
      </c>
      <c r="C5" s="32" t="s">
        <v>0</v>
      </c>
      <c r="D5" s="33" t="s">
        <v>122</v>
      </c>
      <c r="E5" s="33" t="s">
        <v>2</v>
      </c>
    </row>
    <row r="6" spans="1:5" ht="15" x14ac:dyDescent="0.2">
      <c r="A6" s="34"/>
      <c r="B6" s="34"/>
      <c r="C6" s="35" t="s">
        <v>60</v>
      </c>
      <c r="D6" s="36"/>
      <c r="E6" s="37"/>
    </row>
    <row r="7" spans="1:5" ht="15" x14ac:dyDescent="0.2">
      <c r="A7" s="35">
        <v>3</v>
      </c>
      <c r="B7" s="35">
        <v>1</v>
      </c>
      <c r="C7" s="38" t="s">
        <v>61</v>
      </c>
      <c r="D7" s="39">
        <f>12.5*1.5</f>
        <v>18.75</v>
      </c>
      <c r="E7" s="39">
        <f>ROUNDUP(A7*B7*D7,0)</f>
        <v>57</v>
      </c>
    </row>
    <row r="8" spans="1:5" ht="15" x14ac:dyDescent="0.2">
      <c r="A8" s="40"/>
      <c r="B8" s="40"/>
      <c r="C8" s="41"/>
      <c r="D8" s="42"/>
      <c r="E8" s="43">
        <f t="shared" ref="E8:E18" si="0">ROUNDUP(A8*B8*D8,0)</f>
        <v>0</v>
      </c>
    </row>
    <row r="9" spans="1:5" ht="15" x14ac:dyDescent="0.2">
      <c r="A9" s="40"/>
      <c r="B9" s="40"/>
      <c r="C9" s="41"/>
      <c r="D9" s="42"/>
      <c r="E9" s="43">
        <f t="shared" si="0"/>
        <v>0</v>
      </c>
    </row>
    <row r="10" spans="1:5" ht="15" x14ac:dyDescent="0.2">
      <c r="A10" s="40"/>
      <c r="B10" s="40"/>
      <c r="C10" s="41"/>
      <c r="D10" s="42"/>
      <c r="E10" s="43">
        <f t="shared" si="0"/>
        <v>0</v>
      </c>
    </row>
    <row r="11" spans="1:5" ht="15" x14ac:dyDescent="0.2">
      <c r="A11" s="40"/>
      <c r="B11" s="40"/>
      <c r="C11" s="41"/>
      <c r="D11" s="42"/>
      <c r="E11" s="43">
        <f t="shared" si="0"/>
        <v>0</v>
      </c>
    </row>
    <row r="12" spans="1:5" ht="15" x14ac:dyDescent="0.2">
      <c r="A12" s="40"/>
      <c r="B12" s="40"/>
      <c r="C12" s="41"/>
      <c r="D12" s="42"/>
      <c r="E12" s="43">
        <f t="shared" si="0"/>
        <v>0</v>
      </c>
    </row>
    <row r="13" spans="1:5" ht="15" x14ac:dyDescent="0.2">
      <c r="A13" s="40"/>
      <c r="B13" s="40"/>
      <c r="C13" s="41"/>
      <c r="D13" s="42"/>
      <c r="E13" s="43">
        <f t="shared" si="0"/>
        <v>0</v>
      </c>
    </row>
    <row r="14" spans="1:5" ht="15" x14ac:dyDescent="0.2">
      <c r="A14" s="40"/>
      <c r="B14" s="40"/>
      <c r="C14" s="41"/>
      <c r="D14" s="42"/>
      <c r="E14" s="43">
        <f t="shared" si="0"/>
        <v>0</v>
      </c>
    </row>
    <row r="15" spans="1:5" ht="15" x14ac:dyDescent="0.2">
      <c r="A15" s="40"/>
      <c r="B15" s="40"/>
      <c r="C15" s="41"/>
      <c r="D15" s="42"/>
      <c r="E15" s="43">
        <f t="shared" si="0"/>
        <v>0</v>
      </c>
    </row>
    <row r="16" spans="1:5" ht="15" x14ac:dyDescent="0.2">
      <c r="A16" s="40"/>
      <c r="B16" s="40"/>
      <c r="C16" s="41"/>
      <c r="D16" s="42"/>
      <c r="E16" s="43">
        <f t="shared" si="0"/>
        <v>0</v>
      </c>
    </row>
    <row r="17" spans="1:5" ht="15" x14ac:dyDescent="0.2">
      <c r="A17" s="40"/>
      <c r="B17" s="40"/>
      <c r="C17" s="41"/>
      <c r="D17" s="42"/>
      <c r="E17" s="43">
        <f t="shared" si="0"/>
        <v>0</v>
      </c>
    </row>
    <row r="18" spans="1:5" ht="15" x14ac:dyDescent="0.2">
      <c r="A18" s="40"/>
      <c r="B18" s="40"/>
      <c r="C18" s="41"/>
      <c r="D18" s="42"/>
      <c r="E18" s="43">
        <f t="shared" si="0"/>
        <v>0</v>
      </c>
    </row>
    <row r="19" spans="1:5" s="6" customFormat="1" ht="18" x14ac:dyDescent="0.25">
      <c r="A19" s="44"/>
      <c r="B19" s="44"/>
      <c r="C19" s="44"/>
      <c r="D19" s="45" t="s">
        <v>3</v>
      </c>
      <c r="E19" s="46">
        <f>SUM(E8:E18)</f>
        <v>0</v>
      </c>
    </row>
  </sheetData>
  <sheetProtection algorithmName="SHA-512" hashValue="Nk2M+D3YHRE967dIw4l2aJpaIdvMu+Q5Fv/d+icq+M0eb036jTjI5Dgf0G9hP20trMRL5FprjdytVVtJgueMLA==" saltValue="vEFIe2TkWd+4dMpYCalhWA==" spinCount="100000" sheet="1" formatCells="0" insertRows="0" deleteRows="0" sort="0"/>
  <mergeCells count="5">
    <mergeCell ref="B1:C1"/>
    <mergeCell ref="B2:C2"/>
    <mergeCell ref="D2:E3"/>
    <mergeCell ref="B3:C3"/>
    <mergeCell ref="B4:C4"/>
  </mergeCells>
  <pageMargins left="1" right="1" top="1" bottom="1" header="0.5" footer="0.5"/>
  <pageSetup scale="87" orientation="landscape" horizontalDpi="300" verticalDpi="300" r:id="rId1"/>
  <headerFooter alignWithMargins="0">
    <oddFooter>&amp;L&amp;F&amp;C&amp;A&amp;R&amp;D, &amp;T</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3363F8-5B20-4E21-8BEF-199A81B6EE5A}">
  <sheetPr>
    <pageSetUpPr fitToPage="1"/>
  </sheetPr>
  <dimension ref="A1:E19"/>
  <sheetViews>
    <sheetView showGridLines="0" zoomScale="85" zoomScaleNormal="85" zoomScaleSheetLayoutView="75" workbookViewId="0">
      <pane ySplit="7" topLeftCell="A8" activePane="bottomLeft" state="frozen"/>
      <selection pane="bottomLeft" activeCell="D13" sqref="D13"/>
    </sheetView>
  </sheetViews>
  <sheetFormatPr defaultColWidth="8.85546875" defaultRowHeight="12.75" x14ac:dyDescent="0.2"/>
  <cols>
    <col min="1" max="1" width="23" style="29" customWidth="1"/>
    <col min="2" max="2" width="16.140625" style="29" customWidth="1"/>
    <col min="3" max="3" width="80.7109375" style="29" customWidth="1"/>
    <col min="4" max="4" width="22.28515625" style="29" bestFit="1" customWidth="1"/>
    <col min="5" max="5" width="20.42578125" style="29" customWidth="1"/>
    <col min="6" max="16384" width="8.85546875" style="29"/>
  </cols>
  <sheetData>
    <row r="1" spans="1:5" ht="22.5" customHeight="1" x14ac:dyDescent="0.25">
      <c r="A1" s="28" t="str">
        <f>'122 - Prof Subs Wages'!A1</f>
        <v>Building</v>
      </c>
      <c r="B1" s="96">
        <f>+TotalsB1</f>
        <v>0</v>
      </c>
      <c r="C1" s="97"/>
    </row>
    <row r="2" spans="1:5" ht="18" x14ac:dyDescent="0.25">
      <c r="A2" s="28" t="str">
        <f>'122 - Prof Subs Wages'!A2</f>
        <v>Grade Level</v>
      </c>
      <c r="B2" s="96">
        <f>+Totals!B2</f>
        <v>0</v>
      </c>
      <c r="C2" s="97"/>
      <c r="D2" s="92" t="s">
        <v>134</v>
      </c>
      <c r="E2" s="92"/>
    </row>
    <row r="3" spans="1:5" ht="36" x14ac:dyDescent="0.25">
      <c r="A3" s="28" t="str">
        <f>'122 - Prof Subs Wages'!A3</f>
        <v>4-Digit Function + Subject</v>
      </c>
      <c r="B3" s="96">
        <f>+Totals!B3</f>
        <v>0</v>
      </c>
      <c r="C3" s="97"/>
      <c r="D3" s="93"/>
      <c r="E3" s="93"/>
    </row>
    <row r="4" spans="1:5" ht="37.5" customHeight="1" x14ac:dyDescent="0.25">
      <c r="A4" s="30" t="str">
        <f>+Totals!A4</f>
        <v>Name of Staff Member (LN, FN)</v>
      </c>
      <c r="B4" s="96">
        <f>+Totals!B4</f>
        <v>0</v>
      </c>
      <c r="C4" s="97"/>
      <c r="D4" s="31"/>
      <c r="E4" s="31"/>
    </row>
    <row r="5" spans="1:5" s="6" customFormat="1" ht="54" x14ac:dyDescent="0.25">
      <c r="A5" s="32" t="s">
        <v>136</v>
      </c>
      <c r="B5" s="32" t="s">
        <v>135</v>
      </c>
      <c r="C5" s="32" t="s">
        <v>0</v>
      </c>
      <c r="D5" s="33" t="s">
        <v>137</v>
      </c>
      <c r="E5" s="33" t="s">
        <v>2</v>
      </c>
    </row>
    <row r="6" spans="1:5" ht="15" x14ac:dyDescent="0.2">
      <c r="A6" s="34"/>
      <c r="B6" s="34"/>
      <c r="C6" s="35" t="s">
        <v>60</v>
      </c>
      <c r="D6" s="36"/>
      <c r="E6" s="37"/>
    </row>
    <row r="7" spans="1:5" ht="15" x14ac:dyDescent="0.2">
      <c r="A7" s="35">
        <v>3</v>
      </c>
      <c r="B7" s="35">
        <v>1</v>
      </c>
      <c r="C7" s="38" t="s">
        <v>61</v>
      </c>
      <c r="D7" s="39">
        <f>25.75*1.5</f>
        <v>38.625</v>
      </c>
      <c r="E7" s="39">
        <f>ROUNDUP(A7*B7*D7,0)</f>
        <v>116</v>
      </c>
    </row>
    <row r="8" spans="1:5" ht="15" x14ac:dyDescent="0.2">
      <c r="A8" s="40"/>
      <c r="B8" s="40"/>
      <c r="C8" s="41"/>
      <c r="D8" s="42"/>
      <c r="E8" s="43">
        <f t="shared" ref="E8:E18" si="0">ROUNDUP(A8*B8*D8,0)</f>
        <v>0</v>
      </c>
    </row>
    <row r="9" spans="1:5" ht="15" x14ac:dyDescent="0.2">
      <c r="A9" s="40"/>
      <c r="B9" s="40"/>
      <c r="C9" s="41"/>
      <c r="D9" s="42"/>
      <c r="E9" s="43">
        <f t="shared" si="0"/>
        <v>0</v>
      </c>
    </row>
    <row r="10" spans="1:5" ht="15" x14ac:dyDescent="0.2">
      <c r="A10" s="40"/>
      <c r="B10" s="40"/>
      <c r="C10" s="41"/>
      <c r="D10" s="42"/>
      <c r="E10" s="43">
        <f t="shared" si="0"/>
        <v>0</v>
      </c>
    </row>
    <row r="11" spans="1:5" ht="15" x14ac:dyDescent="0.2">
      <c r="A11" s="40"/>
      <c r="B11" s="40"/>
      <c r="C11" s="41"/>
      <c r="D11" s="42"/>
      <c r="E11" s="43">
        <f t="shared" si="0"/>
        <v>0</v>
      </c>
    </row>
    <row r="12" spans="1:5" ht="15" x14ac:dyDescent="0.2">
      <c r="A12" s="40"/>
      <c r="B12" s="40"/>
      <c r="C12" s="41"/>
      <c r="D12" s="42"/>
      <c r="E12" s="43">
        <f t="shared" si="0"/>
        <v>0</v>
      </c>
    </row>
    <row r="13" spans="1:5" ht="15" x14ac:dyDescent="0.2">
      <c r="A13" s="40"/>
      <c r="B13" s="40"/>
      <c r="C13" s="41"/>
      <c r="D13" s="42"/>
      <c r="E13" s="43">
        <f t="shared" si="0"/>
        <v>0</v>
      </c>
    </row>
    <row r="14" spans="1:5" ht="15" x14ac:dyDescent="0.2">
      <c r="A14" s="40"/>
      <c r="B14" s="40"/>
      <c r="C14" s="41"/>
      <c r="D14" s="42"/>
      <c r="E14" s="43">
        <f t="shared" si="0"/>
        <v>0</v>
      </c>
    </row>
    <row r="15" spans="1:5" ht="15" x14ac:dyDescent="0.2">
      <c r="A15" s="40"/>
      <c r="B15" s="40"/>
      <c r="C15" s="41"/>
      <c r="D15" s="42"/>
      <c r="E15" s="43">
        <f t="shared" si="0"/>
        <v>0</v>
      </c>
    </row>
    <row r="16" spans="1:5" ht="15" x14ac:dyDescent="0.2">
      <c r="A16" s="40"/>
      <c r="B16" s="40"/>
      <c r="C16" s="41"/>
      <c r="D16" s="42"/>
      <c r="E16" s="43">
        <f t="shared" si="0"/>
        <v>0</v>
      </c>
    </row>
    <row r="17" spans="1:5" ht="15" x14ac:dyDescent="0.2">
      <c r="A17" s="40"/>
      <c r="B17" s="40"/>
      <c r="C17" s="41"/>
      <c r="D17" s="42"/>
      <c r="E17" s="43">
        <f t="shared" si="0"/>
        <v>0</v>
      </c>
    </row>
    <row r="18" spans="1:5" ht="15" x14ac:dyDescent="0.2">
      <c r="A18" s="40"/>
      <c r="B18" s="40"/>
      <c r="C18" s="41"/>
      <c r="D18" s="42"/>
      <c r="E18" s="43">
        <f t="shared" si="0"/>
        <v>0</v>
      </c>
    </row>
    <row r="19" spans="1:5" s="6" customFormat="1" ht="18" x14ac:dyDescent="0.25">
      <c r="A19" s="44"/>
      <c r="B19" s="44"/>
      <c r="C19" s="44"/>
      <c r="D19" s="45" t="s">
        <v>3</v>
      </c>
      <c r="E19" s="46">
        <f>SUM(E8:E18)</f>
        <v>0</v>
      </c>
    </row>
  </sheetData>
  <sheetProtection algorithmName="SHA-512" hashValue="R2XPXw4QI7fEGu6cGtsdU4bvgl0WwZGFpVjqGsZsHR3ynaHgefi3cznwS+G1v7boq5Z72iIERr6ao0sjWdcBvQ==" saltValue="PTWMP+8vDLFdlCA0jCYJEQ==" spinCount="100000" sheet="1" formatCells="0" insertRows="0" deleteRows="0" sort="0"/>
  <mergeCells count="5">
    <mergeCell ref="B1:C1"/>
    <mergeCell ref="B2:C2"/>
    <mergeCell ref="D2:E3"/>
    <mergeCell ref="B3:C3"/>
    <mergeCell ref="B4:C4"/>
  </mergeCells>
  <pageMargins left="1" right="1" top="1" bottom="1" header="0.5" footer="0.5"/>
  <pageSetup scale="87" orientation="landscape" horizontalDpi="300" verticalDpi="300" r:id="rId1"/>
  <headerFooter alignWithMargins="0">
    <oddFooter>&amp;L&amp;F&amp;C&amp;A&amp;R&amp;D, &amp;T</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45">
    <pageSetUpPr fitToPage="1"/>
  </sheetPr>
  <dimension ref="A1:E19"/>
  <sheetViews>
    <sheetView showGridLines="0" zoomScale="85" zoomScaleNormal="85" zoomScaleSheetLayoutView="75" workbookViewId="0">
      <pane ySplit="7" topLeftCell="A8" activePane="bottomLeft" state="frozen"/>
      <selection pane="bottomLeft" activeCell="D7" sqref="D7"/>
    </sheetView>
  </sheetViews>
  <sheetFormatPr defaultColWidth="8.85546875" defaultRowHeight="12.75" x14ac:dyDescent="0.2"/>
  <cols>
    <col min="1" max="1" width="23.28515625" style="29" customWidth="1"/>
    <col min="2" max="2" width="16.140625" style="29" customWidth="1"/>
    <col min="3" max="3" width="80.7109375" style="29" customWidth="1"/>
    <col min="4" max="4" width="22.28515625" style="29" bestFit="1" customWidth="1"/>
    <col min="5" max="5" width="20.42578125" style="29" customWidth="1"/>
    <col min="6" max="16384" width="8.85546875" style="29"/>
  </cols>
  <sheetData>
    <row r="1" spans="1:5" ht="22.5" customHeight="1" x14ac:dyDescent="0.25">
      <c r="A1" s="47" t="str">
        <f>'122 - Prof Subs Wages'!A1</f>
        <v>Building</v>
      </c>
      <c r="B1" s="90">
        <f>+TotalsB1</f>
        <v>0</v>
      </c>
      <c r="C1" s="91"/>
    </row>
    <row r="2" spans="1:5" ht="18" x14ac:dyDescent="0.25">
      <c r="A2" s="47" t="str">
        <f>'122 - Prof Subs Wages'!A2</f>
        <v>Grade Level</v>
      </c>
      <c r="B2" s="90">
        <f>+Totals!B2</f>
        <v>0</v>
      </c>
      <c r="C2" s="91"/>
      <c r="D2" s="92" t="s">
        <v>67</v>
      </c>
      <c r="E2" s="92"/>
    </row>
    <row r="3" spans="1:5" ht="36" x14ac:dyDescent="0.25">
      <c r="A3" s="47" t="str">
        <f>'122 - Prof Subs Wages'!A3</f>
        <v>4-Digit Function + Subject</v>
      </c>
      <c r="B3" s="90">
        <f>+Totals!B3</f>
        <v>0</v>
      </c>
      <c r="C3" s="91"/>
      <c r="D3" s="93"/>
      <c r="E3" s="93"/>
    </row>
    <row r="4" spans="1:5" ht="37.5" customHeight="1" x14ac:dyDescent="0.25">
      <c r="A4" s="30" t="str">
        <f>+Totals!A4</f>
        <v>Name of Staff Member (LN, FN)</v>
      </c>
      <c r="B4" s="90">
        <f>+Totals!B4</f>
        <v>0</v>
      </c>
      <c r="C4" s="91"/>
      <c r="D4" s="31"/>
      <c r="E4" s="31"/>
    </row>
    <row r="5" spans="1:5" s="6" customFormat="1" ht="54" x14ac:dyDescent="0.25">
      <c r="A5" s="32" t="s">
        <v>57</v>
      </c>
      <c r="B5" s="32" t="s">
        <v>58</v>
      </c>
      <c r="C5" s="32" t="s">
        <v>0</v>
      </c>
      <c r="D5" s="33" t="s">
        <v>63</v>
      </c>
      <c r="E5" s="33" t="s">
        <v>2</v>
      </c>
    </row>
    <row r="6" spans="1:5" ht="15" x14ac:dyDescent="0.2">
      <c r="A6" s="34"/>
      <c r="B6" s="34"/>
      <c r="C6" s="35" t="s">
        <v>60</v>
      </c>
      <c r="D6" s="36"/>
      <c r="E6" s="37"/>
    </row>
    <row r="7" spans="1:5" ht="15" x14ac:dyDescent="0.2">
      <c r="A7" s="35">
        <v>3</v>
      </c>
      <c r="B7" s="35">
        <v>1</v>
      </c>
      <c r="C7" s="38" t="s">
        <v>61</v>
      </c>
      <c r="D7" s="39">
        <f>9*7.5</f>
        <v>67.5</v>
      </c>
      <c r="E7" s="39">
        <f>ROUNDUP(A7*B7*D7,0)</f>
        <v>203</v>
      </c>
    </row>
    <row r="8" spans="1:5" ht="15" x14ac:dyDescent="0.2">
      <c r="A8" s="40"/>
      <c r="B8" s="40"/>
      <c r="C8" s="41"/>
      <c r="D8" s="42"/>
      <c r="E8" s="43">
        <f t="shared" ref="E8:E18" si="0">ROUNDUP(A8*B8*D8,0)</f>
        <v>0</v>
      </c>
    </row>
    <row r="9" spans="1:5" ht="15" x14ac:dyDescent="0.2">
      <c r="A9" s="40"/>
      <c r="B9" s="40"/>
      <c r="C9" s="41"/>
      <c r="D9" s="42"/>
      <c r="E9" s="43">
        <f t="shared" si="0"/>
        <v>0</v>
      </c>
    </row>
    <row r="10" spans="1:5" ht="15" x14ac:dyDescent="0.2">
      <c r="A10" s="40"/>
      <c r="B10" s="40"/>
      <c r="C10" s="41"/>
      <c r="D10" s="42"/>
      <c r="E10" s="43">
        <f t="shared" si="0"/>
        <v>0</v>
      </c>
    </row>
    <row r="11" spans="1:5" ht="15" x14ac:dyDescent="0.2">
      <c r="A11" s="40"/>
      <c r="B11" s="40"/>
      <c r="C11" s="41"/>
      <c r="D11" s="42"/>
      <c r="E11" s="43">
        <f t="shared" si="0"/>
        <v>0</v>
      </c>
    </row>
    <row r="12" spans="1:5" ht="15" x14ac:dyDescent="0.2">
      <c r="A12" s="40"/>
      <c r="B12" s="40"/>
      <c r="C12" s="41"/>
      <c r="D12" s="42"/>
      <c r="E12" s="43">
        <f t="shared" si="0"/>
        <v>0</v>
      </c>
    </row>
    <row r="13" spans="1:5" ht="15" x14ac:dyDescent="0.2">
      <c r="A13" s="40"/>
      <c r="B13" s="40"/>
      <c r="C13" s="41"/>
      <c r="D13" s="42"/>
      <c r="E13" s="43">
        <f t="shared" si="0"/>
        <v>0</v>
      </c>
    </row>
    <row r="14" spans="1:5" ht="15" x14ac:dyDescent="0.2">
      <c r="A14" s="40"/>
      <c r="B14" s="40"/>
      <c r="C14" s="41"/>
      <c r="D14" s="42"/>
      <c r="E14" s="43">
        <f t="shared" si="0"/>
        <v>0</v>
      </c>
    </row>
    <row r="15" spans="1:5" ht="15" x14ac:dyDescent="0.2">
      <c r="A15" s="40"/>
      <c r="B15" s="40"/>
      <c r="C15" s="41"/>
      <c r="D15" s="42"/>
      <c r="E15" s="43">
        <f t="shared" si="0"/>
        <v>0</v>
      </c>
    </row>
    <row r="16" spans="1:5" ht="15" x14ac:dyDescent="0.2">
      <c r="A16" s="40"/>
      <c r="B16" s="40"/>
      <c r="C16" s="41"/>
      <c r="D16" s="42"/>
      <c r="E16" s="43">
        <f t="shared" si="0"/>
        <v>0</v>
      </c>
    </row>
    <row r="17" spans="1:5" ht="15" x14ac:dyDescent="0.2">
      <c r="A17" s="40"/>
      <c r="B17" s="40"/>
      <c r="C17" s="41"/>
      <c r="D17" s="42"/>
      <c r="E17" s="43">
        <f t="shared" si="0"/>
        <v>0</v>
      </c>
    </row>
    <row r="18" spans="1:5" ht="15" x14ac:dyDescent="0.2">
      <c r="A18" s="40"/>
      <c r="B18" s="40"/>
      <c r="C18" s="41"/>
      <c r="D18" s="42"/>
      <c r="E18" s="43">
        <f t="shared" si="0"/>
        <v>0</v>
      </c>
    </row>
    <row r="19" spans="1:5" s="6" customFormat="1" ht="18" x14ac:dyDescent="0.25">
      <c r="A19" s="44"/>
      <c r="B19" s="44"/>
      <c r="C19" s="44"/>
      <c r="D19" s="45" t="s">
        <v>3</v>
      </c>
      <c r="E19" s="46">
        <f>SUM(E8:E18)</f>
        <v>0</v>
      </c>
    </row>
  </sheetData>
  <sheetProtection algorithmName="SHA-512" hashValue="4IVMP8NRC1XwoHD8Us1ggf+bslLPfS4G7kEwAKjavUCTHCWEQQgrA+zCg92NTZLs/h9WoBhhR5LGmCfWQKgVQg==" saltValue="LC4dj/J3KEHin9Acvu3GXw==" spinCount="100000" sheet="1" formatCells="0" insertRows="0" deleteRows="0" sort="0"/>
  <mergeCells count="5">
    <mergeCell ref="B1:C1"/>
    <mergeCell ref="B2:C2"/>
    <mergeCell ref="D2:E3"/>
    <mergeCell ref="B3:C3"/>
    <mergeCell ref="B4:C4"/>
  </mergeCells>
  <pageMargins left="1" right="1" top="1" bottom="1" header="0.5" footer="0.5"/>
  <pageSetup scale="87" orientation="landscape" horizontalDpi="300" verticalDpi="300" r:id="rId1"/>
  <headerFooter alignWithMargins="0">
    <oddFooter>&amp;L&amp;F&amp;C&amp;A&amp;R&amp;D, &amp;T</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47">
    <pageSetUpPr fitToPage="1"/>
  </sheetPr>
  <dimension ref="A1:E28"/>
  <sheetViews>
    <sheetView showGridLines="0" zoomScale="85" zoomScaleNormal="85" zoomScaleSheetLayoutView="75" workbookViewId="0">
      <pane ySplit="7" topLeftCell="A8" activePane="bottomLeft" state="frozen"/>
      <selection pane="bottomLeft" activeCell="D7" sqref="D7"/>
    </sheetView>
  </sheetViews>
  <sheetFormatPr defaultColWidth="8.85546875" defaultRowHeight="12.75" x14ac:dyDescent="0.2"/>
  <cols>
    <col min="1" max="1" width="23" style="29" customWidth="1"/>
    <col min="2" max="2" width="16.140625" style="29" customWidth="1"/>
    <col min="3" max="3" width="80.7109375" style="29" customWidth="1"/>
    <col min="4" max="4" width="16.7109375" style="29" customWidth="1"/>
    <col min="5" max="5" width="20.42578125" style="29" customWidth="1"/>
    <col min="6" max="16384" width="8.85546875" style="29"/>
  </cols>
  <sheetData>
    <row r="1" spans="1:5" ht="22.5" customHeight="1" x14ac:dyDescent="0.25">
      <c r="A1" s="47" t="str">
        <f>'122 - Prof Subs Wages'!A1</f>
        <v>Building</v>
      </c>
      <c r="B1" s="90">
        <f>+TotalsB1</f>
        <v>0</v>
      </c>
      <c r="C1" s="91"/>
    </row>
    <row r="2" spans="1:5" ht="18" x14ac:dyDescent="0.25">
      <c r="A2" s="47" t="str">
        <f>'122 - Prof Subs Wages'!A2</f>
        <v>Grade Level</v>
      </c>
      <c r="B2" s="90">
        <f>+Totals!B2</f>
        <v>0</v>
      </c>
      <c r="C2" s="91"/>
      <c r="D2" s="92" t="s">
        <v>68</v>
      </c>
      <c r="E2" s="92"/>
    </row>
    <row r="3" spans="1:5" ht="36" x14ac:dyDescent="0.25">
      <c r="A3" s="47" t="str">
        <f>'122 - Prof Subs Wages'!A3</f>
        <v>4-Digit Function + Subject</v>
      </c>
      <c r="B3" s="90">
        <f>+Totals!B3</f>
        <v>0</v>
      </c>
      <c r="C3" s="91"/>
      <c r="D3" s="93"/>
      <c r="E3" s="93"/>
    </row>
    <row r="4" spans="1:5" ht="36.75" customHeight="1" x14ac:dyDescent="0.25">
      <c r="A4" s="30" t="str">
        <f>+Totals!A4</f>
        <v>Name of Staff Member (LN, FN)</v>
      </c>
      <c r="B4" s="90">
        <f>+Totals!B4</f>
        <v>0</v>
      </c>
      <c r="C4" s="91"/>
      <c r="D4" s="31"/>
      <c r="E4" s="31"/>
    </row>
    <row r="5" spans="1:5" s="6" customFormat="1" ht="54" x14ac:dyDescent="0.25">
      <c r="A5" s="32" t="s">
        <v>64</v>
      </c>
      <c r="B5" s="32" t="s">
        <v>71</v>
      </c>
      <c r="C5" s="32" t="s">
        <v>0</v>
      </c>
      <c r="D5" s="33" t="s">
        <v>122</v>
      </c>
      <c r="E5" s="33" t="s">
        <v>2</v>
      </c>
    </row>
    <row r="6" spans="1:5" ht="15" x14ac:dyDescent="0.2">
      <c r="A6" s="34"/>
      <c r="B6" s="34"/>
      <c r="C6" s="35" t="s">
        <v>60</v>
      </c>
      <c r="D6" s="36"/>
      <c r="E6" s="37"/>
    </row>
    <row r="7" spans="1:5" ht="15" x14ac:dyDescent="0.2">
      <c r="A7" s="35">
        <v>3</v>
      </c>
      <c r="B7" s="35">
        <v>1</v>
      </c>
      <c r="C7" s="38" t="s">
        <v>61</v>
      </c>
      <c r="D7" s="39">
        <f>12.5*1.5</f>
        <v>18.75</v>
      </c>
      <c r="E7" s="39">
        <f>ROUNDUP(+A7*B7*D7,0)</f>
        <v>57</v>
      </c>
    </row>
    <row r="8" spans="1:5" ht="15" x14ac:dyDescent="0.2">
      <c r="A8" s="40"/>
      <c r="B8" s="40"/>
      <c r="C8" s="41"/>
      <c r="D8" s="42"/>
      <c r="E8" s="43">
        <f t="shared" ref="E8:E27" si="0">ROUNDUP(+A8*B8*D8,0)</f>
        <v>0</v>
      </c>
    </row>
    <row r="9" spans="1:5" ht="15" x14ac:dyDescent="0.2">
      <c r="A9" s="40"/>
      <c r="B9" s="40"/>
      <c r="C9" s="41"/>
      <c r="D9" s="42"/>
      <c r="E9" s="43">
        <f t="shared" si="0"/>
        <v>0</v>
      </c>
    </row>
    <row r="10" spans="1:5" ht="15" x14ac:dyDescent="0.2">
      <c r="A10" s="40"/>
      <c r="B10" s="40"/>
      <c r="C10" s="41"/>
      <c r="D10" s="42"/>
      <c r="E10" s="43">
        <f t="shared" si="0"/>
        <v>0</v>
      </c>
    </row>
    <row r="11" spans="1:5" ht="15" x14ac:dyDescent="0.2">
      <c r="A11" s="40"/>
      <c r="B11" s="40"/>
      <c r="C11" s="41"/>
      <c r="D11" s="42"/>
      <c r="E11" s="43">
        <f t="shared" si="0"/>
        <v>0</v>
      </c>
    </row>
    <row r="12" spans="1:5" ht="15" x14ac:dyDescent="0.2">
      <c r="A12" s="40"/>
      <c r="B12" s="40"/>
      <c r="C12" s="41"/>
      <c r="D12" s="42"/>
      <c r="E12" s="43">
        <f t="shared" si="0"/>
        <v>0</v>
      </c>
    </row>
    <row r="13" spans="1:5" ht="15" x14ac:dyDescent="0.2">
      <c r="A13" s="40"/>
      <c r="B13" s="40"/>
      <c r="C13" s="41"/>
      <c r="D13" s="42"/>
      <c r="E13" s="43">
        <f t="shared" si="0"/>
        <v>0</v>
      </c>
    </row>
    <row r="14" spans="1:5" ht="15" x14ac:dyDescent="0.2">
      <c r="A14" s="40"/>
      <c r="B14" s="40"/>
      <c r="C14" s="41"/>
      <c r="D14" s="42"/>
      <c r="E14" s="43">
        <f t="shared" si="0"/>
        <v>0</v>
      </c>
    </row>
    <row r="15" spans="1:5" ht="15" x14ac:dyDescent="0.2">
      <c r="A15" s="40"/>
      <c r="B15" s="40"/>
      <c r="C15" s="41"/>
      <c r="D15" s="42"/>
      <c r="E15" s="43">
        <f t="shared" si="0"/>
        <v>0</v>
      </c>
    </row>
    <row r="16" spans="1:5" ht="15" x14ac:dyDescent="0.2">
      <c r="A16" s="40"/>
      <c r="B16" s="40"/>
      <c r="C16" s="41"/>
      <c r="D16" s="42"/>
      <c r="E16" s="43">
        <f t="shared" si="0"/>
        <v>0</v>
      </c>
    </row>
    <row r="17" spans="1:5" ht="15" x14ac:dyDescent="0.2">
      <c r="A17" s="40"/>
      <c r="B17" s="40"/>
      <c r="C17" s="41"/>
      <c r="D17" s="42"/>
      <c r="E17" s="43">
        <f t="shared" si="0"/>
        <v>0</v>
      </c>
    </row>
    <row r="18" spans="1:5" ht="15" x14ac:dyDescent="0.2">
      <c r="A18" s="40"/>
      <c r="B18" s="40"/>
      <c r="C18" s="41"/>
      <c r="D18" s="42"/>
      <c r="E18" s="43">
        <f t="shared" si="0"/>
        <v>0</v>
      </c>
    </row>
    <row r="19" spans="1:5" ht="15" x14ac:dyDescent="0.2">
      <c r="A19" s="40"/>
      <c r="B19" s="40"/>
      <c r="C19" s="41"/>
      <c r="D19" s="42"/>
      <c r="E19" s="43">
        <f t="shared" si="0"/>
        <v>0</v>
      </c>
    </row>
    <row r="20" spans="1:5" ht="15" x14ac:dyDescent="0.2">
      <c r="A20" s="40"/>
      <c r="B20" s="40"/>
      <c r="C20" s="41"/>
      <c r="D20" s="42"/>
      <c r="E20" s="43">
        <f t="shared" si="0"/>
        <v>0</v>
      </c>
    </row>
    <row r="21" spans="1:5" ht="15" x14ac:dyDescent="0.2">
      <c r="A21" s="40"/>
      <c r="B21" s="40"/>
      <c r="C21" s="41"/>
      <c r="D21" s="42"/>
      <c r="E21" s="43">
        <f t="shared" si="0"/>
        <v>0</v>
      </c>
    </row>
    <row r="22" spans="1:5" ht="15" x14ac:dyDescent="0.2">
      <c r="A22" s="40"/>
      <c r="B22" s="40"/>
      <c r="C22" s="41"/>
      <c r="D22" s="42"/>
      <c r="E22" s="43">
        <f t="shared" si="0"/>
        <v>0</v>
      </c>
    </row>
    <row r="23" spans="1:5" ht="15" x14ac:dyDescent="0.2">
      <c r="A23" s="40"/>
      <c r="B23" s="40"/>
      <c r="C23" s="41"/>
      <c r="D23" s="42"/>
      <c r="E23" s="43">
        <f t="shared" si="0"/>
        <v>0</v>
      </c>
    </row>
    <row r="24" spans="1:5" ht="15" x14ac:dyDescent="0.2">
      <c r="A24" s="40"/>
      <c r="B24" s="40"/>
      <c r="C24" s="41"/>
      <c r="D24" s="42"/>
      <c r="E24" s="43">
        <f t="shared" si="0"/>
        <v>0</v>
      </c>
    </row>
    <row r="25" spans="1:5" ht="15" x14ac:dyDescent="0.2">
      <c r="A25" s="40"/>
      <c r="B25" s="40"/>
      <c r="C25" s="41"/>
      <c r="D25" s="42"/>
      <c r="E25" s="43">
        <f t="shared" si="0"/>
        <v>0</v>
      </c>
    </row>
    <row r="26" spans="1:5" ht="15" x14ac:dyDescent="0.2">
      <c r="A26" s="40"/>
      <c r="B26" s="40"/>
      <c r="C26" s="41"/>
      <c r="D26" s="42"/>
      <c r="E26" s="43">
        <f t="shared" si="0"/>
        <v>0</v>
      </c>
    </row>
    <row r="27" spans="1:5" ht="15" x14ac:dyDescent="0.2">
      <c r="A27" s="40"/>
      <c r="B27" s="40"/>
      <c r="C27" s="41"/>
      <c r="D27" s="42"/>
      <c r="E27" s="43">
        <f t="shared" si="0"/>
        <v>0</v>
      </c>
    </row>
    <row r="28" spans="1:5" s="6" customFormat="1" ht="18" x14ac:dyDescent="0.25">
      <c r="A28" s="44"/>
      <c r="B28" s="44"/>
      <c r="C28" s="44"/>
      <c r="D28" s="45" t="s">
        <v>3</v>
      </c>
      <c r="E28" s="46">
        <f>SUM(E8:E27)</f>
        <v>0</v>
      </c>
    </row>
  </sheetData>
  <sheetProtection algorithmName="SHA-512" hashValue="tWn1PIrjKABuu+kNmxacFqi6fh+dtIKeeD9xD9yR5gb+UzVBRRYHuSUVm9KHOOa/AKlljfffWLQ0/LxaU101eA==" saltValue="49VKyf0wpX2rv9tjuQaHnw==" spinCount="100000" sheet="1" formatCells="0" insertRows="0" deleteRows="0" sort="0"/>
  <mergeCells count="5">
    <mergeCell ref="B1:C1"/>
    <mergeCell ref="B2:C2"/>
    <mergeCell ref="D2:E3"/>
    <mergeCell ref="B3:C3"/>
    <mergeCell ref="B4:C4"/>
  </mergeCells>
  <pageMargins left="1" right="1" top="1" bottom="1" header="0.5" footer="0.5"/>
  <pageSetup scale="87" orientation="landscape" horizontalDpi="300" verticalDpi="300" r:id="rId1"/>
  <headerFooter alignWithMargins="0">
    <oddFooter>&amp;L&amp;F&amp;C&amp;A&amp;R&amp;D, &amp;T</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3">
    <pageSetUpPr fitToPage="1"/>
  </sheetPr>
  <dimension ref="A1:F18"/>
  <sheetViews>
    <sheetView showGridLines="0" zoomScale="85" zoomScaleNormal="85" zoomScaleSheetLayoutView="100" workbookViewId="0">
      <pane ySplit="6" topLeftCell="A7" activePane="bottomLeft" state="frozen"/>
      <selection pane="bottomLeft" activeCell="K12" sqref="K12"/>
    </sheetView>
  </sheetViews>
  <sheetFormatPr defaultRowHeight="12.75" x14ac:dyDescent="0.2"/>
  <cols>
    <col min="1" max="1" width="23.85546875" style="11" customWidth="1"/>
    <col min="2" max="2" width="18.42578125" style="11" customWidth="1"/>
    <col min="3" max="3" width="16" style="11" customWidth="1"/>
    <col min="4" max="4" width="41.28515625" style="11" customWidth="1"/>
    <col min="5" max="5" width="16.7109375" style="11" customWidth="1"/>
    <col min="6" max="6" width="20.42578125" style="11" customWidth="1"/>
    <col min="7" max="16384" width="9.140625" style="11"/>
  </cols>
  <sheetData>
    <row r="1" spans="1:6" ht="22.5" customHeight="1" x14ac:dyDescent="0.25">
      <c r="A1" s="60" t="str">
        <f>'122 - Prof Subs Wages'!A1</f>
        <v>Building</v>
      </c>
      <c r="B1" s="98">
        <f>+Totals!B1</f>
        <v>0</v>
      </c>
      <c r="C1" s="99"/>
      <c r="D1" s="100"/>
      <c r="E1" s="50"/>
      <c r="F1" s="50"/>
    </row>
    <row r="2" spans="1:6" ht="18" x14ac:dyDescent="0.25">
      <c r="A2" s="60" t="str">
        <f>'122 - Prof Subs Wages'!A2</f>
        <v>Grade Level</v>
      </c>
      <c r="B2" s="98">
        <f>+Totals!B2</f>
        <v>0</v>
      </c>
      <c r="C2" s="99"/>
      <c r="D2" s="100"/>
      <c r="E2" s="50"/>
      <c r="F2" s="50"/>
    </row>
    <row r="3" spans="1:6" ht="42.75" customHeight="1" x14ac:dyDescent="0.25">
      <c r="A3" s="60" t="str">
        <f>'122 - Prof Subs Wages'!A3</f>
        <v>4-Digit Function + Subject</v>
      </c>
      <c r="B3" s="98">
        <f>+Totals!B3</f>
        <v>0</v>
      </c>
      <c r="C3" s="99"/>
      <c r="D3" s="100"/>
      <c r="E3" s="94" t="s">
        <v>16</v>
      </c>
      <c r="F3" s="94"/>
    </row>
    <row r="4" spans="1:6" ht="36.75" customHeight="1" x14ac:dyDescent="0.25">
      <c r="A4" s="61" t="str">
        <f>+Totals!A4</f>
        <v>Name of Staff Member (LN, FN)</v>
      </c>
      <c r="B4" s="98">
        <f>+Totals!B4</f>
        <v>0</v>
      </c>
      <c r="C4" s="99"/>
      <c r="D4" s="100"/>
      <c r="E4" s="50"/>
      <c r="F4" s="50"/>
    </row>
    <row r="5" spans="1:6" ht="66" customHeight="1" x14ac:dyDescent="0.25">
      <c r="A5" s="51" t="s">
        <v>5</v>
      </c>
      <c r="B5" s="62" t="s">
        <v>6</v>
      </c>
      <c r="C5" s="62" t="s">
        <v>7</v>
      </c>
      <c r="D5" s="51" t="s">
        <v>8</v>
      </c>
      <c r="E5" s="52" t="s">
        <v>9</v>
      </c>
      <c r="F5" s="52" t="s">
        <v>2</v>
      </c>
    </row>
    <row r="6" spans="1:6" ht="30" x14ac:dyDescent="0.2">
      <c r="A6" s="63">
        <v>3</v>
      </c>
      <c r="B6" s="64" t="s">
        <v>18</v>
      </c>
      <c r="C6" s="64" t="s">
        <v>19</v>
      </c>
      <c r="D6" s="64" t="s">
        <v>20</v>
      </c>
      <c r="E6" s="65">
        <v>325</v>
      </c>
      <c r="F6" s="65">
        <f>ROUND((E6*A6)*1+Totals!$G$1,0)</f>
        <v>975</v>
      </c>
    </row>
    <row r="7" spans="1:6" ht="20.100000000000001" customHeight="1" x14ac:dyDescent="0.2">
      <c r="A7" s="53"/>
      <c r="B7" s="54"/>
      <c r="C7" s="54"/>
      <c r="D7" s="54"/>
      <c r="E7" s="55"/>
      <c r="F7" s="56">
        <f>ROUND((E7*A7)*1+Totals!$G$1,0)</f>
        <v>0</v>
      </c>
    </row>
    <row r="8" spans="1:6" ht="20.100000000000001" customHeight="1" x14ac:dyDescent="0.2">
      <c r="A8" s="53"/>
      <c r="B8" s="54"/>
      <c r="C8" s="54"/>
      <c r="D8" s="54"/>
      <c r="E8" s="55"/>
      <c r="F8" s="56">
        <f>ROUND((E8*A8)*1+Totals!$G$1,0)</f>
        <v>0</v>
      </c>
    </row>
    <row r="9" spans="1:6" ht="20.100000000000001" customHeight="1" x14ac:dyDescent="0.2">
      <c r="A9" s="53"/>
      <c r="B9" s="54"/>
      <c r="C9" s="54"/>
      <c r="D9" s="54"/>
      <c r="E9" s="55"/>
      <c r="F9" s="56">
        <f>ROUND((E9*A9)*1+Totals!$G$1,0)</f>
        <v>0</v>
      </c>
    </row>
    <row r="10" spans="1:6" ht="20.100000000000001" customHeight="1" x14ac:dyDescent="0.2">
      <c r="A10" s="53"/>
      <c r="B10" s="54"/>
      <c r="C10" s="54"/>
      <c r="D10" s="54"/>
      <c r="E10" s="55"/>
      <c r="F10" s="56">
        <f>ROUND((E10*A10)*1+Totals!$G$1,0)</f>
        <v>0</v>
      </c>
    </row>
    <row r="11" spans="1:6" ht="20.100000000000001" customHeight="1" x14ac:dyDescent="0.2">
      <c r="A11" s="53"/>
      <c r="B11" s="54"/>
      <c r="C11" s="54"/>
      <c r="D11" s="54"/>
      <c r="E11" s="55"/>
      <c r="F11" s="56">
        <f>ROUND((E11*A11)*1+Totals!$G$1,0)</f>
        <v>0</v>
      </c>
    </row>
    <row r="12" spans="1:6" ht="20.100000000000001" customHeight="1" x14ac:dyDescent="0.2">
      <c r="A12" s="53"/>
      <c r="B12" s="54"/>
      <c r="C12" s="54"/>
      <c r="D12" s="54"/>
      <c r="E12" s="55"/>
      <c r="F12" s="56">
        <f>ROUND((E12*A12)*1+Totals!$G$1,0)</f>
        <v>0</v>
      </c>
    </row>
    <row r="13" spans="1:6" ht="20.100000000000001" customHeight="1" x14ac:dyDescent="0.2">
      <c r="A13" s="53"/>
      <c r="B13" s="54"/>
      <c r="C13" s="54"/>
      <c r="D13" s="54"/>
      <c r="E13" s="55"/>
      <c r="F13" s="56">
        <f>ROUND((E13*A13)*1+Totals!$G$1,0)</f>
        <v>0</v>
      </c>
    </row>
    <row r="14" spans="1:6" ht="20.100000000000001" customHeight="1" x14ac:dyDescent="0.2">
      <c r="A14" s="53"/>
      <c r="B14" s="54"/>
      <c r="C14" s="54"/>
      <c r="D14" s="54"/>
      <c r="E14" s="55"/>
      <c r="F14" s="56">
        <f>ROUND((E14*A14)*1+Totals!$G$1,0)</f>
        <v>0</v>
      </c>
    </row>
    <row r="15" spans="1:6" ht="20.100000000000001" customHeight="1" x14ac:dyDescent="0.2">
      <c r="A15" s="53"/>
      <c r="B15" s="54"/>
      <c r="C15" s="54"/>
      <c r="D15" s="54"/>
      <c r="E15" s="55"/>
      <c r="F15" s="56">
        <f>ROUND((E15*A15)*1+Totals!$G$1,0)</f>
        <v>0</v>
      </c>
    </row>
    <row r="16" spans="1:6" ht="20.100000000000001" customHeight="1" x14ac:dyDescent="0.2">
      <c r="A16" s="53"/>
      <c r="B16" s="54"/>
      <c r="C16" s="54"/>
      <c r="D16" s="54"/>
      <c r="E16" s="55"/>
      <c r="F16" s="56">
        <f>ROUND((E16*A16)*1+Totals!$G$1,0)</f>
        <v>0</v>
      </c>
    </row>
    <row r="17" spans="1:6" ht="20.100000000000001" customHeight="1" x14ac:dyDescent="0.2">
      <c r="A17" s="53"/>
      <c r="B17" s="54"/>
      <c r="C17" s="54"/>
      <c r="D17" s="54"/>
      <c r="E17" s="55"/>
      <c r="F17" s="56">
        <f>ROUND((E17*A17)*1+Totals!$G$1,0)</f>
        <v>0</v>
      </c>
    </row>
    <row r="18" spans="1:6" ht="35.1" customHeight="1" x14ac:dyDescent="0.25">
      <c r="A18" s="66"/>
      <c r="B18" s="66"/>
      <c r="C18" s="66"/>
      <c r="D18" s="66"/>
      <c r="E18" s="58" t="s">
        <v>3</v>
      </c>
      <c r="F18" s="59">
        <f>SUM(F7:F17)</f>
        <v>0</v>
      </c>
    </row>
  </sheetData>
  <sheetProtection algorithmName="SHA-512" hashValue="nJ5P8id5Z57huC3E2kzdUGiaANRPx2j9d3HqjSgVuX/dmj28Cj3Fajcc5FlmaD8PthXnX0zmGa9GXpVY+DVOdg==" saltValue="HzWgcJkNdWMEX9aDCFj42Q==" spinCount="100000" sheet="1" formatCells="0" formatRows="0" insertRows="0" deleteRows="0" sort="0"/>
  <mergeCells count="5">
    <mergeCell ref="E3:F3"/>
    <mergeCell ref="B1:D1"/>
    <mergeCell ref="B2:D2"/>
    <mergeCell ref="B3:D3"/>
    <mergeCell ref="B4:D4"/>
  </mergeCells>
  <phoneticPr fontId="2" type="noConversion"/>
  <pageMargins left="1" right="1" top="1" bottom="1" header="0.5" footer="0.5"/>
  <pageSetup scale="84" orientation="landscape" r:id="rId1"/>
  <headerFooter alignWithMargins="0">
    <oddFooter>&amp;L&amp;F&amp;C&amp;A&amp;R&amp;D, &amp;T</oddFooter>
  </headerFooter>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8">
    <pageSetUpPr fitToPage="1"/>
  </sheetPr>
  <dimension ref="A1:D18"/>
  <sheetViews>
    <sheetView showGridLines="0" zoomScale="85" zoomScaleNormal="85" zoomScaleSheetLayoutView="75" workbookViewId="0">
      <pane ySplit="6" topLeftCell="A7" activePane="bottomLeft" state="frozen"/>
      <selection activeCell="A7" sqref="A7"/>
      <selection pane="bottomLeft" activeCell="A7" sqref="A7"/>
    </sheetView>
  </sheetViews>
  <sheetFormatPr defaultRowHeight="12.75" x14ac:dyDescent="0.2"/>
  <cols>
    <col min="1" max="1" width="25.42578125" style="11" customWidth="1"/>
    <col min="2" max="2" width="80.7109375" style="11" customWidth="1"/>
    <col min="3" max="3" width="16.7109375" style="11" customWidth="1"/>
    <col min="4" max="4" width="20.42578125" style="11" customWidth="1"/>
    <col min="5" max="16384" width="9.140625" style="11"/>
  </cols>
  <sheetData>
    <row r="1" spans="1:4" ht="22.5" customHeight="1" x14ac:dyDescent="0.25">
      <c r="A1" s="28" t="str">
        <f>'122 - Prof Subs Wages'!A1</f>
        <v>Building</v>
      </c>
      <c r="B1" s="48">
        <f>+Totals!B1</f>
        <v>0</v>
      </c>
    </row>
    <row r="2" spans="1:4" ht="18" x14ac:dyDescent="0.25">
      <c r="A2" s="28" t="str">
        <f>'122 - Prof Subs Wages'!A2</f>
        <v>Grade Level</v>
      </c>
      <c r="B2" s="48">
        <f>+Totals!B2</f>
        <v>0</v>
      </c>
      <c r="C2" s="94" t="s">
        <v>48</v>
      </c>
      <c r="D2" s="94"/>
    </row>
    <row r="3" spans="1:4" ht="36" x14ac:dyDescent="0.25">
      <c r="A3" s="28" t="str">
        <f>'122 - Prof Subs Wages'!A3</f>
        <v>4-Digit Function + Subject</v>
      </c>
      <c r="B3" s="48">
        <f>+Totals!B3</f>
        <v>0</v>
      </c>
      <c r="C3" s="95"/>
      <c r="D3" s="95"/>
    </row>
    <row r="4" spans="1:4" ht="36" customHeight="1" x14ac:dyDescent="0.25">
      <c r="A4" s="30" t="str">
        <f>+Totals!A4</f>
        <v>Name of Staff Member (LN, FN)</v>
      </c>
      <c r="B4" s="48">
        <f>+Totals!B4</f>
        <v>0</v>
      </c>
      <c r="C4" s="50"/>
      <c r="D4" s="50"/>
    </row>
    <row r="5" spans="1:4" s="1" customFormat="1" ht="18" x14ac:dyDescent="0.25">
      <c r="A5" s="51" t="s">
        <v>10</v>
      </c>
      <c r="B5" s="51" t="s">
        <v>0</v>
      </c>
      <c r="C5" s="52" t="s">
        <v>1</v>
      </c>
      <c r="D5" s="52" t="s">
        <v>2</v>
      </c>
    </row>
    <row r="6" spans="1:4" ht="15" x14ac:dyDescent="0.2">
      <c r="A6" s="67"/>
      <c r="B6" s="68" t="s">
        <v>87</v>
      </c>
      <c r="C6" s="69"/>
      <c r="D6" s="70"/>
    </row>
    <row r="7" spans="1:4" ht="15" x14ac:dyDescent="0.2">
      <c r="A7" s="53"/>
      <c r="B7" s="54"/>
      <c r="C7" s="55"/>
      <c r="D7" s="56">
        <f t="shared" ref="D7:D17" si="0">ROUND(C7*A7,0)</f>
        <v>0</v>
      </c>
    </row>
    <row r="8" spans="1:4" ht="15" x14ac:dyDescent="0.2">
      <c r="A8" s="53"/>
      <c r="B8" s="54"/>
      <c r="C8" s="55"/>
      <c r="D8" s="56">
        <f t="shared" si="0"/>
        <v>0</v>
      </c>
    </row>
    <row r="9" spans="1:4" ht="15" x14ac:dyDescent="0.2">
      <c r="A9" s="53"/>
      <c r="B9" s="54"/>
      <c r="C9" s="55"/>
      <c r="D9" s="56">
        <f t="shared" si="0"/>
        <v>0</v>
      </c>
    </row>
    <row r="10" spans="1:4" ht="15" x14ac:dyDescent="0.2">
      <c r="A10" s="53"/>
      <c r="B10" s="54"/>
      <c r="C10" s="55"/>
      <c r="D10" s="56">
        <f t="shared" si="0"/>
        <v>0</v>
      </c>
    </row>
    <row r="11" spans="1:4" ht="15" x14ac:dyDescent="0.2">
      <c r="A11" s="53"/>
      <c r="B11" s="54"/>
      <c r="C11" s="55"/>
      <c r="D11" s="56">
        <f t="shared" si="0"/>
        <v>0</v>
      </c>
    </row>
    <row r="12" spans="1:4" ht="15" x14ac:dyDescent="0.2">
      <c r="A12" s="53"/>
      <c r="B12" s="54"/>
      <c r="C12" s="55"/>
      <c r="D12" s="56">
        <f t="shared" si="0"/>
        <v>0</v>
      </c>
    </row>
    <row r="13" spans="1:4" ht="15" x14ac:dyDescent="0.2">
      <c r="A13" s="53"/>
      <c r="B13" s="54"/>
      <c r="C13" s="55"/>
      <c r="D13" s="56">
        <f t="shared" si="0"/>
        <v>0</v>
      </c>
    </row>
    <row r="14" spans="1:4" ht="15" x14ac:dyDescent="0.2">
      <c r="A14" s="53"/>
      <c r="B14" s="54"/>
      <c r="C14" s="55"/>
      <c r="D14" s="56">
        <f t="shared" si="0"/>
        <v>0</v>
      </c>
    </row>
    <row r="15" spans="1:4" ht="15" x14ac:dyDescent="0.2">
      <c r="A15" s="53"/>
      <c r="B15" s="54"/>
      <c r="C15" s="55"/>
      <c r="D15" s="56">
        <f t="shared" si="0"/>
        <v>0</v>
      </c>
    </row>
    <row r="16" spans="1:4" ht="15" x14ac:dyDescent="0.2">
      <c r="A16" s="53"/>
      <c r="B16" s="54"/>
      <c r="C16" s="55"/>
      <c r="D16" s="56">
        <f t="shared" si="0"/>
        <v>0</v>
      </c>
    </row>
    <row r="17" spans="1:4" ht="15" x14ac:dyDescent="0.2">
      <c r="A17" s="53"/>
      <c r="B17" s="54"/>
      <c r="C17" s="55"/>
      <c r="D17" s="56">
        <f t="shared" si="0"/>
        <v>0</v>
      </c>
    </row>
    <row r="18" spans="1:4" s="1" customFormat="1" ht="18" x14ac:dyDescent="0.25">
      <c r="A18" s="57"/>
      <c r="B18" s="57"/>
      <c r="C18" s="58" t="s">
        <v>3</v>
      </c>
      <c r="D18" s="59">
        <f>SUM(D6:D17)</f>
        <v>0</v>
      </c>
    </row>
  </sheetData>
  <sheetProtection algorithmName="SHA-512" hashValue="1SRh6rFiz+HKEbjp2iiHf3BwuRJaxFVh/e7LGG7mvE0vdWYQBYC9ZiPrANaCO7lAK9oT4E5JnQQfn0dbP8lYNA==" saltValue="IC1gpHsdeHTBt2V77JVJag==" spinCount="100000" sheet="1" formatCells="0" formatColumns="0" formatRows="0" insertRows="0" deleteRows="0" sort="0"/>
  <mergeCells count="1">
    <mergeCell ref="C2:D3"/>
  </mergeCells>
  <pageMargins left="1" right="1" top="1" bottom="1" header="0.5" footer="0.5"/>
  <pageSetup scale="87" orientation="landscape" horizontalDpi="300" verticalDpi="300" r:id="rId1"/>
  <headerFooter alignWithMargins="0">
    <oddFooter>&amp;L&amp;F&amp;C&amp;A&amp;R&amp;D, &amp;T</oddFooter>
  </headerFooter>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0">
    <pageSetUpPr fitToPage="1"/>
  </sheetPr>
  <dimension ref="A1:D26"/>
  <sheetViews>
    <sheetView showGridLines="0" zoomScale="85" zoomScaleNormal="85" zoomScaleSheetLayoutView="75" workbookViewId="0">
      <pane ySplit="5" topLeftCell="A6" activePane="bottomLeft" state="frozen"/>
      <selection activeCell="A7" sqref="A7"/>
      <selection pane="bottomLeft" activeCell="A7" sqref="A7"/>
    </sheetView>
  </sheetViews>
  <sheetFormatPr defaultRowHeight="12.75" x14ac:dyDescent="0.2"/>
  <cols>
    <col min="1" max="1" width="23.7109375" style="11" customWidth="1"/>
    <col min="2" max="2" width="80.7109375" style="11" customWidth="1"/>
    <col min="3" max="3" width="18.7109375" style="11" customWidth="1"/>
    <col min="4" max="4" width="20.42578125" style="11" customWidth="1"/>
    <col min="5" max="16384" width="9.140625" style="11"/>
  </cols>
  <sheetData>
    <row r="1" spans="1:4" ht="22.5" customHeight="1" x14ac:dyDescent="0.25">
      <c r="A1" s="28" t="str">
        <f>'122 - Prof Subs Wages'!A1</f>
        <v>Building</v>
      </c>
      <c r="B1" s="48">
        <f>+Totals!B1</f>
        <v>0</v>
      </c>
    </row>
    <row r="2" spans="1:4" ht="18" x14ac:dyDescent="0.25">
      <c r="A2" s="28" t="str">
        <f>'122 - Prof Subs Wages'!A2</f>
        <v>Grade Level</v>
      </c>
      <c r="B2" s="48">
        <f>+Totals!B2</f>
        <v>0</v>
      </c>
      <c r="C2" s="94" t="s">
        <v>84</v>
      </c>
      <c r="D2" s="94"/>
    </row>
    <row r="3" spans="1:4" ht="36" x14ac:dyDescent="0.25">
      <c r="A3" s="28" t="str">
        <f>'122 - Prof Subs Wages'!A3</f>
        <v>4-Digit Function + Subject</v>
      </c>
      <c r="B3" s="48">
        <f>+Totals!B3</f>
        <v>0</v>
      </c>
      <c r="C3" s="95"/>
      <c r="D3" s="95"/>
    </row>
    <row r="4" spans="1:4" ht="36.75" customHeight="1" x14ac:dyDescent="0.25">
      <c r="A4" s="30" t="str">
        <f>+Totals!A4</f>
        <v>Name of Staff Member (LN, FN)</v>
      </c>
      <c r="B4" s="48">
        <f>+Totals!B4</f>
        <v>0</v>
      </c>
      <c r="C4" s="50"/>
      <c r="D4" s="50"/>
    </row>
    <row r="5" spans="1:4" s="1" customFormat="1" ht="18" x14ac:dyDescent="0.25">
      <c r="A5" s="51" t="s">
        <v>10</v>
      </c>
      <c r="B5" s="51" t="s">
        <v>0</v>
      </c>
      <c r="C5" s="52" t="s">
        <v>1</v>
      </c>
      <c r="D5" s="52" t="s">
        <v>2</v>
      </c>
    </row>
    <row r="6" spans="1:4" ht="15" x14ac:dyDescent="0.2">
      <c r="A6" s="67"/>
      <c r="B6" s="68" t="s">
        <v>75</v>
      </c>
      <c r="C6" s="69"/>
      <c r="D6" s="70"/>
    </row>
    <row r="7" spans="1:4" ht="15" x14ac:dyDescent="0.2">
      <c r="A7" s="53"/>
      <c r="B7" s="54"/>
      <c r="C7" s="55"/>
      <c r="D7" s="56">
        <f t="shared" ref="D7:D25" si="0">ROUND(C7*A7,0)</f>
        <v>0</v>
      </c>
    </row>
    <row r="8" spans="1:4" ht="15" x14ac:dyDescent="0.2">
      <c r="A8" s="53"/>
      <c r="B8" s="54"/>
      <c r="C8" s="55"/>
      <c r="D8" s="56">
        <f t="shared" si="0"/>
        <v>0</v>
      </c>
    </row>
    <row r="9" spans="1:4" ht="15" x14ac:dyDescent="0.2">
      <c r="A9" s="53"/>
      <c r="B9" s="54"/>
      <c r="C9" s="55"/>
      <c r="D9" s="56">
        <f t="shared" si="0"/>
        <v>0</v>
      </c>
    </row>
    <row r="10" spans="1:4" ht="15" x14ac:dyDescent="0.2">
      <c r="A10" s="53"/>
      <c r="B10" s="54"/>
      <c r="C10" s="55"/>
      <c r="D10" s="56">
        <f t="shared" si="0"/>
        <v>0</v>
      </c>
    </row>
    <row r="11" spans="1:4" ht="15" x14ac:dyDescent="0.2">
      <c r="A11" s="53"/>
      <c r="B11" s="54"/>
      <c r="C11" s="55"/>
      <c r="D11" s="56">
        <f t="shared" si="0"/>
        <v>0</v>
      </c>
    </row>
    <row r="12" spans="1:4" ht="15" x14ac:dyDescent="0.2">
      <c r="A12" s="53"/>
      <c r="B12" s="54"/>
      <c r="C12" s="55"/>
      <c r="D12" s="56">
        <f t="shared" si="0"/>
        <v>0</v>
      </c>
    </row>
    <row r="13" spans="1:4" ht="15" x14ac:dyDescent="0.2">
      <c r="A13" s="53"/>
      <c r="B13" s="54"/>
      <c r="C13" s="55"/>
      <c r="D13" s="56">
        <f t="shared" si="0"/>
        <v>0</v>
      </c>
    </row>
    <row r="14" spans="1:4" ht="15" x14ac:dyDescent="0.2">
      <c r="A14" s="53"/>
      <c r="B14" s="54"/>
      <c r="C14" s="55"/>
      <c r="D14" s="56">
        <f t="shared" si="0"/>
        <v>0</v>
      </c>
    </row>
    <row r="15" spans="1:4" ht="15" x14ac:dyDescent="0.2">
      <c r="A15" s="53"/>
      <c r="B15" s="54"/>
      <c r="C15" s="55"/>
      <c r="D15" s="56">
        <f t="shared" si="0"/>
        <v>0</v>
      </c>
    </row>
    <row r="16" spans="1:4" ht="15" x14ac:dyDescent="0.2">
      <c r="A16" s="53"/>
      <c r="B16" s="54"/>
      <c r="C16" s="55"/>
      <c r="D16" s="56">
        <f t="shared" si="0"/>
        <v>0</v>
      </c>
    </row>
    <row r="17" spans="1:4" ht="15" x14ac:dyDescent="0.2">
      <c r="A17" s="53"/>
      <c r="B17" s="54"/>
      <c r="C17" s="55"/>
      <c r="D17" s="56">
        <f t="shared" si="0"/>
        <v>0</v>
      </c>
    </row>
    <row r="18" spans="1:4" ht="15" x14ac:dyDescent="0.2">
      <c r="A18" s="53"/>
      <c r="B18" s="54"/>
      <c r="C18" s="55"/>
      <c r="D18" s="56">
        <f t="shared" si="0"/>
        <v>0</v>
      </c>
    </row>
    <row r="19" spans="1:4" ht="15" x14ac:dyDescent="0.2">
      <c r="A19" s="53"/>
      <c r="B19" s="54"/>
      <c r="C19" s="55"/>
      <c r="D19" s="56">
        <f t="shared" si="0"/>
        <v>0</v>
      </c>
    </row>
    <row r="20" spans="1:4" ht="15" x14ac:dyDescent="0.2">
      <c r="A20" s="53"/>
      <c r="B20" s="54"/>
      <c r="C20" s="55"/>
      <c r="D20" s="56">
        <f t="shared" si="0"/>
        <v>0</v>
      </c>
    </row>
    <row r="21" spans="1:4" ht="15" x14ac:dyDescent="0.2">
      <c r="A21" s="53"/>
      <c r="B21" s="54"/>
      <c r="C21" s="55"/>
      <c r="D21" s="56">
        <f t="shared" si="0"/>
        <v>0</v>
      </c>
    </row>
    <row r="22" spans="1:4" ht="15" x14ac:dyDescent="0.2">
      <c r="A22" s="53"/>
      <c r="B22" s="54"/>
      <c r="C22" s="55"/>
      <c r="D22" s="56">
        <f t="shared" si="0"/>
        <v>0</v>
      </c>
    </row>
    <row r="23" spans="1:4" ht="15" x14ac:dyDescent="0.2">
      <c r="A23" s="53"/>
      <c r="B23" s="54"/>
      <c r="C23" s="55"/>
      <c r="D23" s="56">
        <f t="shared" si="0"/>
        <v>0</v>
      </c>
    </row>
    <row r="24" spans="1:4" ht="15" x14ac:dyDescent="0.2">
      <c r="A24" s="53"/>
      <c r="B24" s="54"/>
      <c r="C24" s="55"/>
      <c r="D24" s="56">
        <f t="shared" si="0"/>
        <v>0</v>
      </c>
    </row>
    <row r="25" spans="1:4" ht="15" x14ac:dyDescent="0.2">
      <c r="A25" s="53"/>
      <c r="B25" s="54"/>
      <c r="C25" s="55"/>
      <c r="D25" s="56">
        <f t="shared" si="0"/>
        <v>0</v>
      </c>
    </row>
    <row r="26" spans="1:4" s="1" customFormat="1" ht="18" x14ac:dyDescent="0.25">
      <c r="A26" s="57"/>
      <c r="B26" s="57"/>
      <c r="C26" s="58" t="s">
        <v>3</v>
      </c>
      <c r="D26" s="59">
        <f>SUM(D6:D25)</f>
        <v>0</v>
      </c>
    </row>
  </sheetData>
  <sheetProtection algorithmName="SHA-512" hashValue="CqZeB9NA5IxBzNWWvd8Sh+qOZbrp2i97HE1WDFLk535glTQI1/Dng0p6Kge475Tg7aSAUz5cSXY6oh9OXsfpcQ==" saltValue="Wtv3+wAqVNbKnbKe3qzgOg==" spinCount="100000" sheet="1" formatCells="0" formatColumns="0" formatRows="0" insertRows="0" deleteRows="0" sort="0"/>
  <mergeCells count="1">
    <mergeCell ref="C2:D3"/>
  </mergeCells>
  <pageMargins left="1" right="1" top="1" bottom="1" header="0.5" footer="0.5"/>
  <pageSetup scale="87" orientation="landscape" horizontalDpi="300" verticalDpi="300" r:id="rId1"/>
  <headerFooter alignWithMargins="0">
    <oddFooter>&amp;L&amp;F&amp;C&amp;A&amp;R&amp;D, &amp;T</oddFooter>
  </headerFooter>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4">
    <pageSetUpPr fitToPage="1"/>
  </sheetPr>
  <dimension ref="A1:D18"/>
  <sheetViews>
    <sheetView showGridLines="0" zoomScale="85" zoomScaleNormal="85" zoomScaleSheetLayoutView="75" workbookViewId="0">
      <pane ySplit="5" topLeftCell="A6" activePane="bottomLeft" state="frozen"/>
      <selection activeCell="A7" sqref="A7"/>
      <selection pane="bottomLeft" activeCell="A7" sqref="A7"/>
    </sheetView>
  </sheetViews>
  <sheetFormatPr defaultRowHeight="12.75" x14ac:dyDescent="0.2"/>
  <cols>
    <col min="1" max="1" width="24.28515625" style="11" customWidth="1"/>
    <col min="2" max="2" width="80.7109375" style="11" customWidth="1"/>
    <col min="3" max="3" width="16.7109375" style="11" customWidth="1"/>
    <col min="4" max="4" width="20.42578125" style="11" customWidth="1"/>
    <col min="5" max="16384" width="9.140625" style="11"/>
  </cols>
  <sheetData>
    <row r="1" spans="1:4" ht="22.5" customHeight="1" x14ac:dyDescent="0.25">
      <c r="A1" s="28" t="str">
        <f>'122 - Prof Subs Wages'!A1</f>
        <v>Building</v>
      </c>
      <c r="B1" s="48">
        <f>+Totals!B1</f>
        <v>0</v>
      </c>
    </row>
    <row r="2" spans="1:4" ht="27" customHeight="1" x14ac:dyDescent="0.25">
      <c r="A2" s="28" t="str">
        <f>'122 - Prof Subs Wages'!A2</f>
        <v>Grade Level</v>
      </c>
      <c r="B2" s="48">
        <f>+Totals!B2</f>
        <v>0</v>
      </c>
      <c r="C2" s="94" t="s">
        <v>47</v>
      </c>
      <c r="D2" s="94"/>
    </row>
    <row r="3" spans="1:4" ht="36" x14ac:dyDescent="0.25">
      <c r="A3" s="28" t="str">
        <f>'122 - Prof Subs Wages'!A3</f>
        <v>4-Digit Function + Subject</v>
      </c>
      <c r="B3" s="48">
        <f>+Totals!B3</f>
        <v>0</v>
      </c>
      <c r="C3" s="95"/>
      <c r="D3" s="95"/>
    </row>
    <row r="4" spans="1:4" ht="34.5" customHeight="1" x14ac:dyDescent="0.25">
      <c r="A4" s="30" t="str">
        <f>+Totals!A4</f>
        <v>Name of Staff Member (LN, FN)</v>
      </c>
      <c r="B4" s="48">
        <f>+Totals!B4</f>
        <v>0</v>
      </c>
      <c r="C4" s="50"/>
      <c r="D4" s="50"/>
    </row>
    <row r="5" spans="1:4" s="1" customFormat="1" ht="18" x14ac:dyDescent="0.25">
      <c r="A5" s="51" t="s">
        <v>10</v>
      </c>
      <c r="B5" s="51" t="s">
        <v>0</v>
      </c>
      <c r="C5" s="52" t="s">
        <v>1</v>
      </c>
      <c r="D5" s="52" t="s">
        <v>2</v>
      </c>
    </row>
    <row r="6" spans="1:4" ht="15" x14ac:dyDescent="0.2">
      <c r="A6" s="67"/>
      <c r="B6" s="68" t="s">
        <v>75</v>
      </c>
      <c r="C6" s="69"/>
      <c r="D6" s="70"/>
    </row>
    <row r="7" spans="1:4" ht="15" x14ac:dyDescent="0.2">
      <c r="A7" s="53"/>
      <c r="B7" s="54"/>
      <c r="C7" s="55"/>
      <c r="D7" s="56">
        <f t="shared" ref="D7:D17" si="0">ROUND(C7*A7,0)</f>
        <v>0</v>
      </c>
    </row>
    <row r="8" spans="1:4" ht="15" x14ac:dyDescent="0.2">
      <c r="A8" s="53"/>
      <c r="B8" s="54"/>
      <c r="C8" s="55"/>
      <c r="D8" s="56">
        <f t="shared" si="0"/>
        <v>0</v>
      </c>
    </row>
    <row r="9" spans="1:4" ht="15" x14ac:dyDescent="0.2">
      <c r="A9" s="53"/>
      <c r="B9" s="54"/>
      <c r="C9" s="55"/>
      <c r="D9" s="56">
        <f t="shared" si="0"/>
        <v>0</v>
      </c>
    </row>
    <row r="10" spans="1:4" ht="15" x14ac:dyDescent="0.2">
      <c r="A10" s="53"/>
      <c r="B10" s="54"/>
      <c r="C10" s="55"/>
      <c r="D10" s="56">
        <f t="shared" si="0"/>
        <v>0</v>
      </c>
    </row>
    <row r="11" spans="1:4" ht="15" x14ac:dyDescent="0.2">
      <c r="A11" s="53"/>
      <c r="B11" s="54"/>
      <c r="C11" s="55"/>
      <c r="D11" s="56">
        <f t="shared" si="0"/>
        <v>0</v>
      </c>
    </row>
    <row r="12" spans="1:4" ht="15" x14ac:dyDescent="0.2">
      <c r="A12" s="53"/>
      <c r="B12" s="54"/>
      <c r="C12" s="55"/>
      <c r="D12" s="56">
        <f t="shared" si="0"/>
        <v>0</v>
      </c>
    </row>
    <row r="13" spans="1:4" ht="15" x14ac:dyDescent="0.2">
      <c r="A13" s="53"/>
      <c r="B13" s="54"/>
      <c r="C13" s="55"/>
      <c r="D13" s="56">
        <f t="shared" si="0"/>
        <v>0</v>
      </c>
    </row>
    <row r="14" spans="1:4" ht="15" x14ac:dyDescent="0.2">
      <c r="A14" s="53"/>
      <c r="B14" s="54"/>
      <c r="C14" s="55"/>
      <c r="D14" s="56">
        <f t="shared" si="0"/>
        <v>0</v>
      </c>
    </row>
    <row r="15" spans="1:4" ht="15" x14ac:dyDescent="0.2">
      <c r="A15" s="53"/>
      <c r="B15" s="54"/>
      <c r="C15" s="55"/>
      <c r="D15" s="56">
        <f t="shared" si="0"/>
        <v>0</v>
      </c>
    </row>
    <row r="16" spans="1:4" ht="15" x14ac:dyDescent="0.2">
      <c r="A16" s="53"/>
      <c r="B16" s="54"/>
      <c r="C16" s="55"/>
      <c r="D16" s="56">
        <f t="shared" si="0"/>
        <v>0</v>
      </c>
    </row>
    <row r="17" spans="1:4" ht="15" x14ac:dyDescent="0.2">
      <c r="A17" s="53"/>
      <c r="B17" s="54"/>
      <c r="C17" s="55"/>
      <c r="D17" s="56">
        <f t="shared" si="0"/>
        <v>0</v>
      </c>
    </row>
    <row r="18" spans="1:4" s="1" customFormat="1" ht="18" x14ac:dyDescent="0.25">
      <c r="A18" s="57"/>
      <c r="B18" s="57"/>
      <c r="C18" s="58" t="s">
        <v>3</v>
      </c>
      <c r="D18" s="59">
        <f>SUM(D6:D17)</f>
        <v>0</v>
      </c>
    </row>
  </sheetData>
  <sheetProtection algorithmName="SHA-512" hashValue="dM0HUkDN92fYXPiDLqXvbfZyabhafq5SgBNzsRB22C2SRG1YjulB2/HQD7zYgCkRUeqd7yeyFCXEb10mp+FpJw==" saltValue="wd4ndZ7v4O0Lfj4lqRKpHA==" spinCount="100000" sheet="1" formatCells="0" formatColumns="0" formatRows="0" insertRows="0" deleteRows="0" sort="0"/>
  <mergeCells count="1">
    <mergeCell ref="C2:D3"/>
  </mergeCells>
  <pageMargins left="1" right="1" top="1" bottom="1" header="0.5" footer="0.5"/>
  <pageSetup scale="87" orientation="landscape" horizontalDpi="300" verticalDpi="300" r:id="rId1"/>
  <headerFooter alignWithMargins="0">
    <oddFooter>&amp;L&amp;F&amp;C&amp;A&amp;R&amp;D, &amp;T</oddFooter>
  </headerFooter>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62">
    <pageSetUpPr fitToPage="1"/>
  </sheetPr>
  <dimension ref="A1:D18"/>
  <sheetViews>
    <sheetView showGridLines="0" zoomScale="85" zoomScaleNormal="85" zoomScaleSheetLayoutView="75" workbookViewId="0">
      <pane ySplit="5" topLeftCell="A6" activePane="bottomLeft" state="frozen"/>
      <selection activeCell="A7" sqref="A7"/>
      <selection pane="bottomLeft" activeCell="A7" sqref="A7"/>
    </sheetView>
  </sheetViews>
  <sheetFormatPr defaultRowHeight="12.75" x14ac:dyDescent="0.2"/>
  <cols>
    <col min="1" max="1" width="24.28515625" style="11" customWidth="1"/>
    <col min="2" max="2" width="80.7109375" style="11" customWidth="1"/>
    <col min="3" max="3" width="16.7109375" style="11" customWidth="1"/>
    <col min="4" max="4" width="20.42578125" style="11" customWidth="1"/>
    <col min="5" max="16384" width="9.140625" style="11"/>
  </cols>
  <sheetData>
    <row r="1" spans="1:4" ht="22.5" customHeight="1" x14ac:dyDescent="0.25">
      <c r="A1" s="28" t="str">
        <f>'122 - Prof Subs Wages'!A1</f>
        <v>Building</v>
      </c>
      <c r="B1" s="48">
        <f>+Totals!B1</f>
        <v>0</v>
      </c>
    </row>
    <row r="2" spans="1:4" ht="27" customHeight="1" x14ac:dyDescent="0.25">
      <c r="A2" s="28" t="str">
        <f>'122 - Prof Subs Wages'!A2</f>
        <v>Grade Level</v>
      </c>
      <c r="B2" s="48">
        <f>+Totals!B2</f>
        <v>0</v>
      </c>
      <c r="C2" s="94" t="s">
        <v>11</v>
      </c>
      <c r="D2" s="94"/>
    </row>
    <row r="3" spans="1:4" ht="36" x14ac:dyDescent="0.25">
      <c r="A3" s="28" t="str">
        <f>'122 - Prof Subs Wages'!A3</f>
        <v>4-Digit Function + Subject</v>
      </c>
      <c r="B3" s="48">
        <f>+Totals!B3</f>
        <v>0</v>
      </c>
      <c r="C3" s="95"/>
      <c r="D3" s="95"/>
    </row>
    <row r="4" spans="1:4" ht="36.75" customHeight="1" x14ac:dyDescent="0.25">
      <c r="A4" s="30" t="str">
        <f>+Totals!A4</f>
        <v>Name of Staff Member (LN, FN)</v>
      </c>
      <c r="B4" s="48">
        <f>+Totals!B4</f>
        <v>0</v>
      </c>
      <c r="C4" s="50"/>
      <c r="D4" s="50"/>
    </row>
    <row r="5" spans="1:4" s="1" customFormat="1" ht="18" x14ac:dyDescent="0.25">
      <c r="A5" s="51" t="s">
        <v>10</v>
      </c>
      <c r="B5" s="51" t="s">
        <v>0</v>
      </c>
      <c r="C5" s="52" t="s">
        <v>1</v>
      </c>
      <c r="D5" s="52" t="s">
        <v>2</v>
      </c>
    </row>
    <row r="6" spans="1:4" ht="15" x14ac:dyDescent="0.2">
      <c r="A6" s="67"/>
      <c r="B6" s="68" t="s">
        <v>75</v>
      </c>
      <c r="C6" s="69"/>
      <c r="D6" s="70"/>
    </row>
    <row r="7" spans="1:4" ht="15" x14ac:dyDescent="0.2">
      <c r="A7" s="53"/>
      <c r="B7" s="54"/>
      <c r="C7" s="55"/>
      <c r="D7" s="56">
        <f t="shared" ref="D7:D17" si="0">ROUND(C7*A7,0)</f>
        <v>0</v>
      </c>
    </row>
    <row r="8" spans="1:4" ht="15" x14ac:dyDescent="0.2">
      <c r="A8" s="53"/>
      <c r="B8" s="54"/>
      <c r="C8" s="55"/>
      <c r="D8" s="56">
        <f t="shared" si="0"/>
        <v>0</v>
      </c>
    </row>
    <row r="9" spans="1:4" ht="15" x14ac:dyDescent="0.2">
      <c r="A9" s="53"/>
      <c r="B9" s="54"/>
      <c r="C9" s="55"/>
      <c r="D9" s="56">
        <f t="shared" si="0"/>
        <v>0</v>
      </c>
    </row>
    <row r="10" spans="1:4" ht="15" x14ac:dyDescent="0.2">
      <c r="A10" s="53"/>
      <c r="B10" s="54"/>
      <c r="C10" s="55"/>
      <c r="D10" s="56">
        <f t="shared" si="0"/>
        <v>0</v>
      </c>
    </row>
    <row r="11" spans="1:4" ht="15" x14ac:dyDescent="0.2">
      <c r="A11" s="53"/>
      <c r="B11" s="54"/>
      <c r="C11" s="55"/>
      <c r="D11" s="56">
        <f t="shared" si="0"/>
        <v>0</v>
      </c>
    </row>
    <row r="12" spans="1:4" ht="15" x14ac:dyDescent="0.2">
      <c r="A12" s="53"/>
      <c r="B12" s="54"/>
      <c r="C12" s="55"/>
      <c r="D12" s="56">
        <f t="shared" si="0"/>
        <v>0</v>
      </c>
    </row>
    <row r="13" spans="1:4" ht="15" x14ac:dyDescent="0.2">
      <c r="A13" s="53"/>
      <c r="B13" s="54"/>
      <c r="C13" s="55"/>
      <c r="D13" s="56">
        <f t="shared" si="0"/>
        <v>0</v>
      </c>
    </row>
    <row r="14" spans="1:4" ht="15" x14ac:dyDescent="0.2">
      <c r="A14" s="53"/>
      <c r="B14" s="54"/>
      <c r="C14" s="55"/>
      <c r="D14" s="56">
        <f t="shared" si="0"/>
        <v>0</v>
      </c>
    </row>
    <row r="15" spans="1:4" ht="15" x14ac:dyDescent="0.2">
      <c r="A15" s="53"/>
      <c r="B15" s="54"/>
      <c r="C15" s="55"/>
      <c r="D15" s="56">
        <f t="shared" si="0"/>
        <v>0</v>
      </c>
    </row>
    <row r="16" spans="1:4" ht="15" x14ac:dyDescent="0.2">
      <c r="A16" s="53"/>
      <c r="B16" s="54"/>
      <c r="C16" s="55"/>
      <c r="D16" s="56">
        <f t="shared" si="0"/>
        <v>0</v>
      </c>
    </row>
    <row r="17" spans="1:4" ht="15" x14ac:dyDescent="0.2">
      <c r="A17" s="53"/>
      <c r="B17" s="54"/>
      <c r="C17" s="55"/>
      <c r="D17" s="56">
        <f t="shared" si="0"/>
        <v>0</v>
      </c>
    </row>
    <row r="18" spans="1:4" s="1" customFormat="1" ht="18" x14ac:dyDescent="0.25">
      <c r="A18" s="57"/>
      <c r="B18" s="57"/>
      <c r="C18" s="58" t="s">
        <v>3</v>
      </c>
      <c r="D18" s="59">
        <f>SUM(D6:D17)</f>
        <v>0</v>
      </c>
    </row>
  </sheetData>
  <sheetProtection algorithmName="SHA-512" hashValue="hF33aDnE75DsvtQUPcFhFl9lj8qLVkmSdeMnDjKPGcBOEaPmgAm+OJuRBiEx2Pxt5a6tsYpm/8P1+QQ1OBrFVg==" saltValue="kRnor4eZ1+F3Sk9MgZzX2w==" spinCount="100000" sheet="1" formatCells="0" formatColumns="0" formatRows="0" insertRows="0" deleteRows="0" sort="0"/>
  <mergeCells count="1">
    <mergeCell ref="C2:D3"/>
  </mergeCells>
  <pageMargins left="1" right="1" top="1" bottom="1" header="0.5" footer="0.5"/>
  <pageSetup scale="87" orientation="landscape" horizontalDpi="300" verticalDpi="300" r:id="rId1"/>
  <headerFooter alignWithMargins="0">
    <oddFooter>&amp;L&amp;F&amp;C&amp;A&amp;R&amp;D, &amp;T</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
  <sheetViews>
    <sheetView workbookViewId="0">
      <selection activeCell="F27" sqref="F27"/>
    </sheetView>
  </sheetViews>
  <sheetFormatPr defaultRowHeight="12.75" x14ac:dyDescent="0.2"/>
  <sheetData/>
  <phoneticPr fontId="2" type="noConversion"/>
  <pageMargins left="1" right="1" top="1" bottom="1" header="0.5" footer="0.5"/>
  <pageSetup orientation="landscape" r:id="rId1"/>
  <headerFooter alignWithMargins="0">
    <oddFooter>&amp;L&amp;F&amp;C&amp;A&amp;R&amp;D, &amp;T</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80">
    <pageSetUpPr fitToPage="1"/>
  </sheetPr>
  <dimension ref="A1:D27"/>
  <sheetViews>
    <sheetView showGridLines="0" zoomScale="85" zoomScaleNormal="85" zoomScaleSheetLayoutView="75" workbookViewId="0">
      <pane ySplit="5" topLeftCell="A6" activePane="bottomLeft" state="frozen"/>
      <selection activeCell="A7" sqref="A7"/>
      <selection pane="bottomLeft" activeCell="A7" sqref="A7"/>
    </sheetView>
  </sheetViews>
  <sheetFormatPr defaultRowHeight="12.75" x14ac:dyDescent="0.2"/>
  <cols>
    <col min="1" max="1" width="24.28515625" style="11" customWidth="1"/>
    <col min="2" max="2" width="80.7109375" style="11" customWidth="1"/>
    <col min="3" max="3" width="16.7109375" style="11" customWidth="1"/>
    <col min="4" max="4" width="20.42578125" style="11" customWidth="1"/>
    <col min="5" max="16384" width="9.140625" style="11"/>
  </cols>
  <sheetData>
    <row r="1" spans="1:4" ht="22.5" customHeight="1" x14ac:dyDescent="0.25">
      <c r="A1" s="28" t="str">
        <f>'122 - Prof Subs Wages'!A1</f>
        <v>Building</v>
      </c>
      <c r="B1" s="48">
        <f>+Totals!B1</f>
        <v>0</v>
      </c>
    </row>
    <row r="2" spans="1:4" ht="27" customHeight="1" x14ac:dyDescent="0.25">
      <c r="A2" s="28" t="str">
        <f>'122 - Prof Subs Wages'!A2</f>
        <v>Grade Level</v>
      </c>
      <c r="B2" s="48">
        <f>+Totals!B2</f>
        <v>0</v>
      </c>
      <c r="C2" s="94" t="s">
        <v>38</v>
      </c>
      <c r="D2" s="94"/>
    </row>
    <row r="3" spans="1:4" ht="36" x14ac:dyDescent="0.25">
      <c r="A3" s="28" t="str">
        <f>'122 - Prof Subs Wages'!A3</f>
        <v>4-Digit Function + Subject</v>
      </c>
      <c r="B3" s="48">
        <f>+Totals!B3</f>
        <v>0</v>
      </c>
      <c r="C3" s="95"/>
      <c r="D3" s="95"/>
    </row>
    <row r="4" spans="1:4" ht="35.25" customHeight="1" x14ac:dyDescent="0.25">
      <c r="A4" s="30" t="str">
        <f>+Totals!A4</f>
        <v>Name of Staff Member (LN, FN)</v>
      </c>
      <c r="B4" s="48">
        <f>+Totals!B4</f>
        <v>0</v>
      </c>
      <c r="C4" s="50"/>
      <c r="D4" s="50"/>
    </row>
    <row r="5" spans="1:4" s="1" customFormat="1" ht="18" x14ac:dyDescent="0.25">
      <c r="A5" s="51" t="s">
        <v>10</v>
      </c>
      <c r="B5" s="51" t="s">
        <v>0</v>
      </c>
      <c r="C5" s="52" t="s">
        <v>1</v>
      </c>
      <c r="D5" s="52" t="s">
        <v>2</v>
      </c>
    </row>
    <row r="6" spans="1:4" ht="15" x14ac:dyDescent="0.2">
      <c r="A6" s="67"/>
      <c r="B6" s="68" t="s">
        <v>75</v>
      </c>
      <c r="C6" s="69"/>
      <c r="D6" s="70"/>
    </row>
    <row r="7" spans="1:4" ht="15" x14ac:dyDescent="0.2">
      <c r="A7" s="53"/>
      <c r="B7" s="54"/>
      <c r="C7" s="55"/>
      <c r="D7" s="56">
        <f t="shared" ref="D7:D26" si="0">ROUND(C7*A7,0)</f>
        <v>0</v>
      </c>
    </row>
    <row r="8" spans="1:4" ht="15" x14ac:dyDescent="0.2">
      <c r="A8" s="53"/>
      <c r="B8" s="54"/>
      <c r="C8" s="55"/>
      <c r="D8" s="56">
        <f t="shared" si="0"/>
        <v>0</v>
      </c>
    </row>
    <row r="9" spans="1:4" ht="15" x14ac:dyDescent="0.2">
      <c r="A9" s="53"/>
      <c r="B9" s="54"/>
      <c r="C9" s="55"/>
      <c r="D9" s="56">
        <f t="shared" si="0"/>
        <v>0</v>
      </c>
    </row>
    <row r="10" spans="1:4" ht="15" x14ac:dyDescent="0.2">
      <c r="A10" s="53"/>
      <c r="B10" s="54"/>
      <c r="C10" s="55"/>
      <c r="D10" s="56">
        <f t="shared" si="0"/>
        <v>0</v>
      </c>
    </row>
    <row r="11" spans="1:4" ht="15" x14ac:dyDescent="0.2">
      <c r="A11" s="53"/>
      <c r="B11" s="54"/>
      <c r="C11" s="55"/>
      <c r="D11" s="56">
        <f t="shared" si="0"/>
        <v>0</v>
      </c>
    </row>
    <row r="12" spans="1:4" ht="15" x14ac:dyDescent="0.2">
      <c r="A12" s="53"/>
      <c r="B12" s="54"/>
      <c r="C12" s="55"/>
      <c r="D12" s="56">
        <f t="shared" si="0"/>
        <v>0</v>
      </c>
    </row>
    <row r="13" spans="1:4" ht="15" x14ac:dyDescent="0.2">
      <c r="A13" s="53"/>
      <c r="B13" s="54"/>
      <c r="C13" s="55"/>
      <c r="D13" s="56">
        <f t="shared" si="0"/>
        <v>0</v>
      </c>
    </row>
    <row r="14" spans="1:4" ht="15" x14ac:dyDescent="0.2">
      <c r="A14" s="53"/>
      <c r="B14" s="54"/>
      <c r="C14" s="55"/>
      <c r="D14" s="56">
        <f t="shared" si="0"/>
        <v>0</v>
      </c>
    </row>
    <row r="15" spans="1:4" ht="15" x14ac:dyDescent="0.2">
      <c r="A15" s="53"/>
      <c r="B15" s="54"/>
      <c r="C15" s="55"/>
      <c r="D15" s="56">
        <f t="shared" si="0"/>
        <v>0</v>
      </c>
    </row>
    <row r="16" spans="1:4" ht="15" x14ac:dyDescent="0.2">
      <c r="A16" s="53"/>
      <c r="B16" s="54"/>
      <c r="C16" s="55"/>
      <c r="D16" s="56">
        <f t="shared" si="0"/>
        <v>0</v>
      </c>
    </row>
    <row r="17" spans="1:4" ht="15" x14ac:dyDescent="0.2">
      <c r="A17" s="53"/>
      <c r="B17" s="54"/>
      <c r="C17" s="55"/>
      <c r="D17" s="56">
        <f t="shared" si="0"/>
        <v>0</v>
      </c>
    </row>
    <row r="18" spans="1:4" ht="15" x14ac:dyDescent="0.2">
      <c r="A18" s="53"/>
      <c r="B18" s="54"/>
      <c r="C18" s="55"/>
      <c r="D18" s="56">
        <f t="shared" si="0"/>
        <v>0</v>
      </c>
    </row>
    <row r="19" spans="1:4" ht="15" x14ac:dyDescent="0.2">
      <c r="A19" s="53"/>
      <c r="B19" s="54"/>
      <c r="C19" s="55"/>
      <c r="D19" s="56">
        <f t="shared" si="0"/>
        <v>0</v>
      </c>
    </row>
    <row r="20" spans="1:4" ht="15" x14ac:dyDescent="0.2">
      <c r="A20" s="53"/>
      <c r="B20" s="54"/>
      <c r="C20" s="55"/>
      <c r="D20" s="56">
        <f t="shared" si="0"/>
        <v>0</v>
      </c>
    </row>
    <row r="21" spans="1:4" ht="15" x14ac:dyDescent="0.2">
      <c r="A21" s="53"/>
      <c r="B21" s="54"/>
      <c r="C21" s="55"/>
      <c r="D21" s="56">
        <f t="shared" si="0"/>
        <v>0</v>
      </c>
    </row>
    <row r="22" spans="1:4" ht="15" x14ac:dyDescent="0.2">
      <c r="A22" s="53"/>
      <c r="B22" s="54"/>
      <c r="C22" s="55"/>
      <c r="D22" s="56">
        <f t="shared" si="0"/>
        <v>0</v>
      </c>
    </row>
    <row r="23" spans="1:4" ht="15" x14ac:dyDescent="0.2">
      <c r="A23" s="53"/>
      <c r="B23" s="54"/>
      <c r="C23" s="55"/>
      <c r="D23" s="56">
        <f t="shared" si="0"/>
        <v>0</v>
      </c>
    </row>
    <row r="24" spans="1:4" ht="15" x14ac:dyDescent="0.2">
      <c r="A24" s="53"/>
      <c r="B24" s="54"/>
      <c r="C24" s="55"/>
      <c r="D24" s="56">
        <f t="shared" si="0"/>
        <v>0</v>
      </c>
    </row>
    <row r="25" spans="1:4" ht="15" x14ac:dyDescent="0.2">
      <c r="A25" s="53"/>
      <c r="B25" s="54"/>
      <c r="C25" s="55"/>
      <c r="D25" s="56">
        <f t="shared" si="0"/>
        <v>0</v>
      </c>
    </row>
    <row r="26" spans="1:4" ht="15" x14ac:dyDescent="0.2">
      <c r="A26" s="53"/>
      <c r="B26" s="54"/>
      <c r="C26" s="55"/>
      <c r="D26" s="56">
        <f t="shared" si="0"/>
        <v>0</v>
      </c>
    </row>
    <row r="27" spans="1:4" s="1" customFormat="1" ht="18" x14ac:dyDescent="0.25">
      <c r="A27" s="57"/>
      <c r="B27" s="57"/>
      <c r="C27" s="58" t="s">
        <v>3</v>
      </c>
      <c r="D27" s="59">
        <f>SUM(D6:D26)</f>
        <v>0</v>
      </c>
    </row>
  </sheetData>
  <sheetProtection algorithmName="SHA-512" hashValue="MCtC5xoR2x4f0F56vZvWZ7ka40hovwvUSu+CkSQcEWHlkg/grme+w63BWrJYNZdsKAAfrI53xVvjzYeWCQYFiA==" saltValue="iu8XtYCl4tz6engaXp2bzQ==" spinCount="100000" sheet="1" formatCells="0" formatColumns="0" formatRows="0" insertRows="0" deleteRows="0" sort="0"/>
  <mergeCells count="1">
    <mergeCell ref="C2:D3"/>
  </mergeCells>
  <pageMargins left="1" right="1" top="1" bottom="1" header="0.5" footer="0.5"/>
  <pageSetup scale="87" orientation="landscape" horizontalDpi="300" verticalDpi="300" r:id="rId1"/>
  <headerFooter alignWithMargins="0">
    <oddFooter>&amp;L&amp;F&amp;C&amp;A&amp;R&amp;D, &amp;T</oddFooter>
  </headerFooter>
  <legacy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81">
    <pageSetUpPr fitToPage="1"/>
  </sheetPr>
  <dimension ref="A1:D18"/>
  <sheetViews>
    <sheetView showGridLines="0" zoomScale="85" zoomScaleNormal="85" zoomScaleSheetLayoutView="75" workbookViewId="0">
      <pane ySplit="5" topLeftCell="A6" activePane="bottomLeft" state="frozen"/>
      <selection activeCell="A7" sqref="A7"/>
      <selection pane="bottomLeft" activeCell="A7" sqref="A7"/>
    </sheetView>
  </sheetViews>
  <sheetFormatPr defaultRowHeight="12.75" x14ac:dyDescent="0.2"/>
  <cols>
    <col min="1" max="1" width="24.28515625" style="11" customWidth="1"/>
    <col min="2" max="2" width="80.7109375" style="11" customWidth="1"/>
    <col min="3" max="3" width="16.7109375" style="11" customWidth="1"/>
    <col min="4" max="4" width="20.42578125" style="11" customWidth="1"/>
    <col min="5" max="16384" width="9.140625" style="11"/>
  </cols>
  <sheetData>
    <row r="1" spans="1:4" ht="22.5" customHeight="1" x14ac:dyDescent="0.25">
      <c r="A1" s="28" t="str">
        <f>'122 - Prof Subs Wages'!A1</f>
        <v>Building</v>
      </c>
      <c r="B1" s="48">
        <f>+Totals!B1</f>
        <v>0</v>
      </c>
    </row>
    <row r="2" spans="1:4" ht="27" customHeight="1" x14ac:dyDescent="0.25">
      <c r="A2" s="28" t="str">
        <f>'122 - Prof Subs Wages'!A2</f>
        <v>Grade Level</v>
      </c>
      <c r="B2" s="48">
        <f>+Totals!B2</f>
        <v>0</v>
      </c>
      <c r="C2" s="94" t="s">
        <v>86</v>
      </c>
      <c r="D2" s="94"/>
    </row>
    <row r="3" spans="1:4" ht="36" x14ac:dyDescent="0.25">
      <c r="A3" s="28" t="str">
        <f>'122 - Prof Subs Wages'!A3</f>
        <v>4-Digit Function + Subject</v>
      </c>
      <c r="B3" s="48">
        <f>+Totals!B3</f>
        <v>0</v>
      </c>
      <c r="C3" s="95"/>
      <c r="D3" s="95"/>
    </row>
    <row r="4" spans="1:4" ht="34.5" customHeight="1" x14ac:dyDescent="0.25">
      <c r="A4" s="30" t="str">
        <f>+Totals!A4</f>
        <v>Name of Staff Member (LN, FN)</v>
      </c>
      <c r="B4" s="48">
        <f>+Totals!B4</f>
        <v>0</v>
      </c>
      <c r="C4" s="50"/>
      <c r="D4" s="50"/>
    </row>
    <row r="5" spans="1:4" s="1" customFormat="1" ht="18" x14ac:dyDescent="0.25">
      <c r="A5" s="51" t="s">
        <v>10</v>
      </c>
      <c r="B5" s="51" t="s">
        <v>0</v>
      </c>
      <c r="C5" s="52" t="s">
        <v>1</v>
      </c>
      <c r="D5" s="52" t="s">
        <v>2</v>
      </c>
    </row>
    <row r="6" spans="1:4" ht="15" x14ac:dyDescent="0.2">
      <c r="A6" s="67"/>
      <c r="B6" s="68" t="s">
        <v>75</v>
      </c>
      <c r="C6" s="69"/>
      <c r="D6" s="70"/>
    </row>
    <row r="7" spans="1:4" ht="15" x14ac:dyDescent="0.2">
      <c r="A7" s="53"/>
      <c r="B7" s="54"/>
      <c r="C7" s="55"/>
      <c r="D7" s="56">
        <f t="shared" ref="D7:D17" si="0">ROUND(C7*A7,0)</f>
        <v>0</v>
      </c>
    </row>
    <row r="8" spans="1:4" ht="15" x14ac:dyDescent="0.2">
      <c r="A8" s="53"/>
      <c r="B8" s="54"/>
      <c r="C8" s="55"/>
      <c r="D8" s="56">
        <f t="shared" si="0"/>
        <v>0</v>
      </c>
    </row>
    <row r="9" spans="1:4" ht="15" x14ac:dyDescent="0.2">
      <c r="A9" s="53"/>
      <c r="B9" s="54"/>
      <c r="C9" s="55"/>
      <c r="D9" s="56">
        <f t="shared" si="0"/>
        <v>0</v>
      </c>
    </row>
    <row r="10" spans="1:4" ht="15" x14ac:dyDescent="0.2">
      <c r="A10" s="53"/>
      <c r="B10" s="54"/>
      <c r="C10" s="55"/>
      <c r="D10" s="56">
        <f t="shared" si="0"/>
        <v>0</v>
      </c>
    </row>
    <row r="11" spans="1:4" ht="15" x14ac:dyDescent="0.2">
      <c r="A11" s="53"/>
      <c r="B11" s="54"/>
      <c r="C11" s="55"/>
      <c r="D11" s="56">
        <f t="shared" si="0"/>
        <v>0</v>
      </c>
    </row>
    <row r="12" spans="1:4" ht="15" x14ac:dyDescent="0.2">
      <c r="A12" s="53"/>
      <c r="B12" s="54"/>
      <c r="C12" s="55"/>
      <c r="D12" s="56">
        <f t="shared" si="0"/>
        <v>0</v>
      </c>
    </row>
    <row r="13" spans="1:4" ht="15" x14ac:dyDescent="0.2">
      <c r="A13" s="53"/>
      <c r="B13" s="54"/>
      <c r="C13" s="55"/>
      <c r="D13" s="56">
        <f t="shared" si="0"/>
        <v>0</v>
      </c>
    </row>
    <row r="14" spans="1:4" ht="15" x14ac:dyDescent="0.2">
      <c r="A14" s="53"/>
      <c r="B14" s="54"/>
      <c r="C14" s="55"/>
      <c r="D14" s="56">
        <f t="shared" si="0"/>
        <v>0</v>
      </c>
    </row>
    <row r="15" spans="1:4" ht="15" x14ac:dyDescent="0.2">
      <c r="A15" s="53"/>
      <c r="B15" s="54"/>
      <c r="C15" s="55"/>
      <c r="D15" s="56">
        <f t="shared" si="0"/>
        <v>0</v>
      </c>
    </row>
    <row r="16" spans="1:4" ht="15" x14ac:dyDescent="0.2">
      <c r="A16" s="53"/>
      <c r="B16" s="54"/>
      <c r="C16" s="55"/>
      <c r="D16" s="56">
        <f t="shared" si="0"/>
        <v>0</v>
      </c>
    </row>
    <row r="17" spans="1:4" ht="15" x14ac:dyDescent="0.2">
      <c r="A17" s="53"/>
      <c r="B17" s="54"/>
      <c r="C17" s="55"/>
      <c r="D17" s="56">
        <f t="shared" si="0"/>
        <v>0</v>
      </c>
    </row>
    <row r="18" spans="1:4" s="1" customFormat="1" ht="18" x14ac:dyDescent="0.25">
      <c r="A18" s="57"/>
      <c r="B18" s="57"/>
      <c r="C18" s="58" t="s">
        <v>3</v>
      </c>
      <c r="D18" s="59">
        <f>SUM(D6:D17)</f>
        <v>0</v>
      </c>
    </row>
  </sheetData>
  <sheetProtection algorithmName="SHA-512" hashValue="dlVGgpd9knbGmvY9VFHWc9jdQLuzuR6nJWDmvo9r4WihcjN/YX8c76Mh7v2yVS+i5o2nPcWse6VwTeDjjz96Hw==" saltValue="qqFxEp7hbilpzEN8KPnegg==" spinCount="100000" sheet="1" formatCells="0" formatColumns="0" formatRows="0" insertRows="0" deleteRows="0" sort="0"/>
  <mergeCells count="1">
    <mergeCell ref="C2:D3"/>
  </mergeCells>
  <pageMargins left="1" right="1" top="1" bottom="1" header="0.5" footer="0.5"/>
  <pageSetup scale="87" orientation="landscape" horizontalDpi="300" verticalDpi="300" r:id="rId1"/>
  <headerFooter alignWithMargins="0">
    <oddFooter>&amp;L&amp;F&amp;C&amp;A&amp;R&amp;D, &amp;T</oddFooter>
  </headerFooter>
  <legacyDrawing r:id="rId2"/>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82">
    <pageSetUpPr fitToPage="1"/>
  </sheetPr>
  <dimension ref="A1:D18"/>
  <sheetViews>
    <sheetView showGridLines="0" zoomScale="85" zoomScaleNormal="85" zoomScaleSheetLayoutView="75" workbookViewId="0">
      <pane ySplit="5" topLeftCell="A6" activePane="bottomLeft" state="frozen"/>
      <selection activeCell="A7" sqref="A7"/>
      <selection pane="bottomLeft" activeCell="A7" sqref="A7"/>
    </sheetView>
  </sheetViews>
  <sheetFormatPr defaultRowHeight="12.75" x14ac:dyDescent="0.2"/>
  <cols>
    <col min="1" max="1" width="24.28515625" style="11" customWidth="1"/>
    <col min="2" max="2" width="80.7109375" style="11" customWidth="1"/>
    <col min="3" max="3" width="16.7109375" style="11" customWidth="1"/>
    <col min="4" max="4" width="20.42578125" style="11" customWidth="1"/>
    <col min="5" max="16384" width="9.140625" style="11"/>
  </cols>
  <sheetData>
    <row r="1" spans="1:4" ht="22.5" customHeight="1" x14ac:dyDescent="0.25">
      <c r="A1" s="28" t="str">
        <f>'122 - Prof Subs Wages'!A1</f>
        <v>Building</v>
      </c>
      <c r="B1" s="48">
        <f>+Totals!B1</f>
        <v>0</v>
      </c>
    </row>
    <row r="2" spans="1:4" ht="27" customHeight="1" x14ac:dyDescent="0.25">
      <c r="A2" s="28" t="str">
        <f>'122 - Prof Subs Wages'!A2</f>
        <v>Grade Level</v>
      </c>
      <c r="B2" s="48">
        <f>+Totals!B2</f>
        <v>0</v>
      </c>
      <c r="C2" s="94" t="s">
        <v>46</v>
      </c>
      <c r="D2" s="94"/>
    </row>
    <row r="3" spans="1:4" ht="36" x14ac:dyDescent="0.25">
      <c r="A3" s="28" t="str">
        <f>'122 - Prof Subs Wages'!A3</f>
        <v>4-Digit Function + Subject</v>
      </c>
      <c r="B3" s="48">
        <f>+Totals!B3</f>
        <v>0</v>
      </c>
      <c r="C3" s="95"/>
      <c r="D3" s="95"/>
    </row>
    <row r="4" spans="1:4" ht="35.25" customHeight="1" x14ac:dyDescent="0.25">
      <c r="A4" s="30" t="str">
        <f>+Totals!A4</f>
        <v>Name of Staff Member (LN, FN)</v>
      </c>
      <c r="B4" s="48">
        <f>+Totals!B4</f>
        <v>0</v>
      </c>
      <c r="C4" s="50"/>
      <c r="D4" s="50"/>
    </row>
    <row r="5" spans="1:4" s="1" customFormat="1" ht="18" x14ac:dyDescent="0.25">
      <c r="A5" s="51" t="s">
        <v>10</v>
      </c>
      <c r="B5" s="51" t="s">
        <v>0</v>
      </c>
      <c r="C5" s="52" t="s">
        <v>1</v>
      </c>
      <c r="D5" s="52" t="s">
        <v>2</v>
      </c>
    </row>
    <row r="6" spans="1:4" ht="15" x14ac:dyDescent="0.2">
      <c r="A6" s="67"/>
      <c r="B6" s="68" t="s">
        <v>75</v>
      </c>
      <c r="C6" s="69"/>
      <c r="D6" s="70"/>
    </row>
    <row r="7" spans="1:4" ht="15" x14ac:dyDescent="0.2">
      <c r="A7" s="53"/>
      <c r="B7" s="54"/>
      <c r="C7" s="55"/>
      <c r="D7" s="56">
        <f t="shared" ref="D7:D17" si="0">ROUND(C7*A7,0)</f>
        <v>0</v>
      </c>
    </row>
    <row r="8" spans="1:4" ht="15" x14ac:dyDescent="0.2">
      <c r="A8" s="53"/>
      <c r="B8" s="54"/>
      <c r="C8" s="55"/>
      <c r="D8" s="56">
        <f t="shared" si="0"/>
        <v>0</v>
      </c>
    </row>
    <row r="9" spans="1:4" ht="15" x14ac:dyDescent="0.2">
      <c r="A9" s="53"/>
      <c r="B9" s="54"/>
      <c r="C9" s="55"/>
      <c r="D9" s="56">
        <f t="shared" si="0"/>
        <v>0</v>
      </c>
    </row>
    <row r="10" spans="1:4" ht="15" x14ac:dyDescent="0.2">
      <c r="A10" s="53"/>
      <c r="B10" s="54"/>
      <c r="C10" s="55"/>
      <c r="D10" s="56">
        <f t="shared" si="0"/>
        <v>0</v>
      </c>
    </row>
    <row r="11" spans="1:4" ht="15" x14ac:dyDescent="0.2">
      <c r="A11" s="53"/>
      <c r="B11" s="54"/>
      <c r="C11" s="55"/>
      <c r="D11" s="56">
        <f t="shared" si="0"/>
        <v>0</v>
      </c>
    </row>
    <row r="12" spans="1:4" ht="15" x14ac:dyDescent="0.2">
      <c r="A12" s="53"/>
      <c r="B12" s="54"/>
      <c r="C12" s="55"/>
      <c r="D12" s="56">
        <f t="shared" si="0"/>
        <v>0</v>
      </c>
    </row>
    <row r="13" spans="1:4" ht="15" x14ac:dyDescent="0.2">
      <c r="A13" s="53"/>
      <c r="B13" s="54"/>
      <c r="C13" s="55"/>
      <c r="D13" s="56">
        <f t="shared" si="0"/>
        <v>0</v>
      </c>
    </row>
    <row r="14" spans="1:4" ht="15" x14ac:dyDescent="0.2">
      <c r="A14" s="53"/>
      <c r="B14" s="54"/>
      <c r="C14" s="55"/>
      <c r="D14" s="56">
        <f t="shared" si="0"/>
        <v>0</v>
      </c>
    </row>
    <row r="15" spans="1:4" ht="15" x14ac:dyDescent="0.2">
      <c r="A15" s="53"/>
      <c r="B15" s="54"/>
      <c r="C15" s="55"/>
      <c r="D15" s="56">
        <f t="shared" si="0"/>
        <v>0</v>
      </c>
    </row>
    <row r="16" spans="1:4" ht="15" x14ac:dyDescent="0.2">
      <c r="A16" s="53"/>
      <c r="B16" s="54"/>
      <c r="C16" s="55"/>
      <c r="D16" s="56">
        <f t="shared" si="0"/>
        <v>0</v>
      </c>
    </row>
    <row r="17" spans="1:4" ht="15" x14ac:dyDescent="0.2">
      <c r="A17" s="53"/>
      <c r="B17" s="54"/>
      <c r="C17" s="55"/>
      <c r="D17" s="56">
        <f t="shared" si="0"/>
        <v>0</v>
      </c>
    </row>
    <row r="18" spans="1:4" s="1" customFormat="1" ht="18" x14ac:dyDescent="0.25">
      <c r="A18" s="57"/>
      <c r="B18" s="57"/>
      <c r="C18" s="58" t="s">
        <v>3</v>
      </c>
      <c r="D18" s="59">
        <f>SUM(D6:D17)</f>
        <v>0</v>
      </c>
    </row>
  </sheetData>
  <sheetProtection algorithmName="SHA-512" hashValue="ILSYjUEgGNfvlyPKpG+cL5eSaZJ4b1/iUr0/TQhBdk3EiiDA2PcSW8HkhBMUKHCr30O/235yS3l3J32UoStZgw==" saltValue="oIzu8c4Gnbs7/dL4R5A0yw==" spinCount="100000" sheet="1" formatCells="0" formatColumns="0" formatRows="0" insertRows="0" deleteRows="0" sort="0"/>
  <mergeCells count="1">
    <mergeCell ref="C2:D3"/>
  </mergeCells>
  <pageMargins left="1" right="1" top="1" bottom="1" header="0.5" footer="0.5"/>
  <pageSetup scale="87" orientation="landscape" horizontalDpi="300" verticalDpi="300" r:id="rId1"/>
  <headerFooter alignWithMargins="0">
    <oddFooter>&amp;L&amp;F&amp;C&amp;A&amp;R&amp;D, &amp;T</oddFooter>
  </headerFooter>
  <legacyDrawing r:id="rId2"/>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83">
    <pageSetUpPr fitToPage="1"/>
  </sheetPr>
  <dimension ref="A1:D18"/>
  <sheetViews>
    <sheetView showGridLines="0" zoomScale="85" zoomScaleNormal="85" zoomScaleSheetLayoutView="75" workbookViewId="0">
      <pane ySplit="5" topLeftCell="A6" activePane="bottomLeft" state="frozen"/>
      <selection activeCell="A7" sqref="A7"/>
      <selection pane="bottomLeft" activeCell="A7" sqref="A7"/>
    </sheetView>
  </sheetViews>
  <sheetFormatPr defaultRowHeight="12.75" x14ac:dyDescent="0.2"/>
  <cols>
    <col min="1" max="1" width="24.28515625" style="11" customWidth="1"/>
    <col min="2" max="2" width="80.7109375" style="11" customWidth="1"/>
    <col min="3" max="3" width="16.7109375" style="11" customWidth="1"/>
    <col min="4" max="4" width="20.42578125" style="11" customWidth="1"/>
    <col min="5" max="16384" width="9.140625" style="11"/>
  </cols>
  <sheetData>
    <row r="1" spans="1:4" ht="22.5" customHeight="1" x14ac:dyDescent="0.25">
      <c r="A1" s="28" t="str">
        <f>'122 - Prof Subs Wages'!A1</f>
        <v>Building</v>
      </c>
      <c r="B1" s="48">
        <f>+Totals!B1</f>
        <v>0</v>
      </c>
    </row>
    <row r="2" spans="1:4" ht="27" customHeight="1" x14ac:dyDescent="0.25">
      <c r="A2" s="28" t="str">
        <f>'122 - Prof Subs Wages'!A2</f>
        <v>Grade Level</v>
      </c>
      <c r="B2" s="48">
        <f>+Totals!B2</f>
        <v>0</v>
      </c>
      <c r="C2" s="94" t="s">
        <v>107</v>
      </c>
      <c r="D2" s="94"/>
    </row>
    <row r="3" spans="1:4" ht="36" x14ac:dyDescent="0.25">
      <c r="A3" s="28" t="str">
        <f>'122 - Prof Subs Wages'!A3</f>
        <v>4-Digit Function + Subject</v>
      </c>
      <c r="B3" s="48">
        <f>+Totals!B3</f>
        <v>0</v>
      </c>
      <c r="C3" s="95"/>
      <c r="D3" s="95"/>
    </row>
    <row r="4" spans="1:4" ht="35.25" customHeight="1" x14ac:dyDescent="0.25">
      <c r="A4" s="30" t="str">
        <f>+Totals!A4</f>
        <v>Name of Staff Member (LN, FN)</v>
      </c>
      <c r="B4" s="48">
        <f>+Totals!B4</f>
        <v>0</v>
      </c>
      <c r="C4" s="50"/>
      <c r="D4" s="50"/>
    </row>
    <row r="5" spans="1:4" s="1" customFormat="1" ht="18" x14ac:dyDescent="0.25">
      <c r="A5" s="51" t="s">
        <v>10</v>
      </c>
      <c r="B5" s="51" t="s">
        <v>0</v>
      </c>
      <c r="C5" s="52" t="s">
        <v>1</v>
      </c>
      <c r="D5" s="52" t="s">
        <v>2</v>
      </c>
    </row>
    <row r="6" spans="1:4" ht="15" x14ac:dyDescent="0.2">
      <c r="A6" s="67"/>
      <c r="B6" s="68" t="s">
        <v>75</v>
      </c>
      <c r="C6" s="69"/>
      <c r="D6" s="70"/>
    </row>
    <row r="7" spans="1:4" ht="15" x14ac:dyDescent="0.2">
      <c r="A7" s="53"/>
      <c r="B7" s="54"/>
      <c r="C7" s="55"/>
      <c r="D7" s="56">
        <f t="shared" ref="D7:D17" si="0">ROUND(C7*A7,0)</f>
        <v>0</v>
      </c>
    </row>
    <row r="8" spans="1:4" ht="15" x14ac:dyDescent="0.2">
      <c r="A8" s="53"/>
      <c r="B8" s="54"/>
      <c r="C8" s="55"/>
      <c r="D8" s="56">
        <f t="shared" si="0"/>
        <v>0</v>
      </c>
    </row>
    <row r="9" spans="1:4" ht="15" x14ac:dyDescent="0.2">
      <c r="A9" s="53"/>
      <c r="B9" s="54"/>
      <c r="C9" s="55"/>
      <c r="D9" s="56">
        <f t="shared" si="0"/>
        <v>0</v>
      </c>
    </row>
    <row r="10" spans="1:4" ht="15" x14ac:dyDescent="0.2">
      <c r="A10" s="53"/>
      <c r="B10" s="54"/>
      <c r="C10" s="55"/>
      <c r="D10" s="56">
        <f t="shared" si="0"/>
        <v>0</v>
      </c>
    </row>
    <row r="11" spans="1:4" ht="15" x14ac:dyDescent="0.2">
      <c r="A11" s="53"/>
      <c r="B11" s="54"/>
      <c r="C11" s="55"/>
      <c r="D11" s="56">
        <f t="shared" si="0"/>
        <v>0</v>
      </c>
    </row>
    <row r="12" spans="1:4" ht="15" x14ac:dyDescent="0.2">
      <c r="A12" s="53"/>
      <c r="B12" s="54"/>
      <c r="C12" s="55"/>
      <c r="D12" s="56">
        <f t="shared" si="0"/>
        <v>0</v>
      </c>
    </row>
    <row r="13" spans="1:4" ht="15" x14ac:dyDescent="0.2">
      <c r="A13" s="53"/>
      <c r="B13" s="54"/>
      <c r="C13" s="55"/>
      <c r="D13" s="56">
        <f t="shared" si="0"/>
        <v>0</v>
      </c>
    </row>
    <row r="14" spans="1:4" ht="15" x14ac:dyDescent="0.2">
      <c r="A14" s="53"/>
      <c r="B14" s="54"/>
      <c r="C14" s="55"/>
      <c r="D14" s="56">
        <f t="shared" si="0"/>
        <v>0</v>
      </c>
    </row>
    <row r="15" spans="1:4" ht="15" x14ac:dyDescent="0.2">
      <c r="A15" s="53"/>
      <c r="B15" s="54"/>
      <c r="C15" s="55"/>
      <c r="D15" s="56">
        <f t="shared" si="0"/>
        <v>0</v>
      </c>
    </row>
    <row r="16" spans="1:4" ht="15" x14ac:dyDescent="0.2">
      <c r="A16" s="53"/>
      <c r="B16" s="54"/>
      <c r="C16" s="55"/>
      <c r="D16" s="56">
        <f t="shared" si="0"/>
        <v>0</v>
      </c>
    </row>
    <row r="17" spans="1:4" ht="15" x14ac:dyDescent="0.2">
      <c r="A17" s="53"/>
      <c r="B17" s="54"/>
      <c r="C17" s="55"/>
      <c r="D17" s="56">
        <f t="shared" si="0"/>
        <v>0</v>
      </c>
    </row>
    <row r="18" spans="1:4" s="1" customFormat="1" ht="18" x14ac:dyDescent="0.25">
      <c r="A18" s="57"/>
      <c r="B18" s="57"/>
      <c r="C18" s="58" t="s">
        <v>3</v>
      </c>
      <c r="D18" s="59">
        <f>SUM(D6:D17)</f>
        <v>0</v>
      </c>
    </row>
  </sheetData>
  <sheetProtection algorithmName="SHA-512" hashValue="seUUUYjlZ0wnzTy42ote5/0XqSya8+Cw7xf2BZHLjH7+cYqPYzHVQS+5cVQ+TxiyF1fdbyYi+i/2C+wjguO3XQ==" saltValue="Cx77XmFzjb5jZeyK0S13eg==" spinCount="100000" sheet="1" formatCells="0" formatColumns="0" formatRows="0" insertRows="0" deleteRows="0" sort="0"/>
  <mergeCells count="1">
    <mergeCell ref="C2:D3"/>
  </mergeCells>
  <pageMargins left="1" right="1" top="1" bottom="1" header="0.5" footer="0.5"/>
  <pageSetup scale="87" orientation="landscape" horizontalDpi="300" verticalDpi="300" r:id="rId1"/>
  <headerFooter alignWithMargins="0">
    <oddFooter>&amp;L&amp;F&amp;C&amp;A&amp;R&amp;D, &amp;T</oddFooter>
  </headerFooter>
  <legacyDrawing r:id="rId2"/>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84">
    <pageSetUpPr fitToPage="1"/>
  </sheetPr>
  <dimension ref="A1:D26"/>
  <sheetViews>
    <sheetView showGridLines="0" zoomScale="85" zoomScaleNormal="85" zoomScaleSheetLayoutView="75" workbookViewId="0">
      <pane ySplit="5" topLeftCell="A6" activePane="bottomLeft" state="frozen"/>
      <selection activeCell="A7" sqref="A7"/>
      <selection pane="bottomLeft" activeCell="A7" sqref="A7"/>
    </sheetView>
  </sheetViews>
  <sheetFormatPr defaultRowHeight="12.75" x14ac:dyDescent="0.2"/>
  <cols>
    <col min="1" max="1" width="24.28515625" style="11" customWidth="1"/>
    <col min="2" max="2" width="85.7109375" style="11" customWidth="1"/>
    <col min="3" max="3" width="16.7109375" style="11" customWidth="1"/>
    <col min="4" max="4" width="20.42578125" style="11" customWidth="1"/>
    <col min="5" max="16384" width="9.140625" style="11"/>
  </cols>
  <sheetData>
    <row r="1" spans="1:4" ht="22.5" customHeight="1" x14ac:dyDescent="0.25">
      <c r="A1" s="28" t="str">
        <f>'122 - Prof Subs Wages'!A1</f>
        <v>Building</v>
      </c>
      <c r="B1" s="48">
        <f>+Totals!B1</f>
        <v>0</v>
      </c>
    </row>
    <row r="2" spans="1:4" ht="27" customHeight="1" x14ac:dyDescent="0.25">
      <c r="A2" s="28" t="str">
        <f>'122 - Prof Subs Wages'!A2</f>
        <v>Grade Level</v>
      </c>
      <c r="B2" s="48">
        <f>+Totals!B2</f>
        <v>0</v>
      </c>
      <c r="C2" s="94" t="s">
        <v>106</v>
      </c>
      <c r="D2" s="94"/>
    </row>
    <row r="3" spans="1:4" ht="36" x14ac:dyDescent="0.25">
      <c r="A3" s="28" t="str">
        <f>'122 - Prof Subs Wages'!A3</f>
        <v>4-Digit Function + Subject</v>
      </c>
      <c r="B3" s="48">
        <f>+Totals!B3</f>
        <v>0</v>
      </c>
      <c r="C3" s="95"/>
      <c r="D3" s="95"/>
    </row>
    <row r="4" spans="1:4" ht="36" customHeight="1" x14ac:dyDescent="0.25">
      <c r="A4" s="30" t="str">
        <f>+Totals!A4</f>
        <v>Name of Staff Member (LN, FN)</v>
      </c>
      <c r="B4" s="48">
        <f>+Totals!B4</f>
        <v>0</v>
      </c>
      <c r="C4" s="50"/>
      <c r="D4" s="50"/>
    </row>
    <row r="5" spans="1:4" s="1" customFormat="1" ht="18" x14ac:dyDescent="0.25">
      <c r="A5" s="51" t="s">
        <v>10</v>
      </c>
      <c r="B5" s="51" t="s">
        <v>0</v>
      </c>
      <c r="C5" s="52" t="s">
        <v>1</v>
      </c>
      <c r="D5" s="52" t="s">
        <v>2</v>
      </c>
    </row>
    <row r="6" spans="1:4" ht="75" x14ac:dyDescent="0.2">
      <c r="A6" s="67"/>
      <c r="B6" s="68" t="s">
        <v>141</v>
      </c>
      <c r="C6" s="69"/>
      <c r="D6" s="70"/>
    </row>
    <row r="7" spans="1:4" ht="15" x14ac:dyDescent="0.2">
      <c r="A7" s="53"/>
      <c r="B7" s="54"/>
      <c r="C7" s="55"/>
      <c r="D7" s="56">
        <f t="shared" ref="D7:D25" si="0">ROUND(C7*A7,0)</f>
        <v>0</v>
      </c>
    </row>
    <row r="8" spans="1:4" ht="15" x14ac:dyDescent="0.2">
      <c r="A8" s="53"/>
      <c r="B8" s="54"/>
      <c r="C8" s="55"/>
      <c r="D8" s="56">
        <f t="shared" si="0"/>
        <v>0</v>
      </c>
    </row>
    <row r="9" spans="1:4" ht="15" x14ac:dyDescent="0.2">
      <c r="A9" s="53"/>
      <c r="B9" s="54"/>
      <c r="C9" s="55"/>
      <c r="D9" s="56">
        <f t="shared" si="0"/>
        <v>0</v>
      </c>
    </row>
    <row r="10" spans="1:4" ht="15" x14ac:dyDescent="0.2">
      <c r="A10" s="53"/>
      <c r="B10" s="54"/>
      <c r="C10" s="55"/>
      <c r="D10" s="56">
        <f t="shared" si="0"/>
        <v>0</v>
      </c>
    </row>
    <row r="11" spans="1:4" ht="15" x14ac:dyDescent="0.2">
      <c r="A11" s="53"/>
      <c r="B11" s="54"/>
      <c r="C11" s="55"/>
      <c r="D11" s="56">
        <f t="shared" si="0"/>
        <v>0</v>
      </c>
    </row>
    <row r="12" spans="1:4" ht="15" x14ac:dyDescent="0.2">
      <c r="A12" s="53"/>
      <c r="B12" s="54"/>
      <c r="C12" s="55"/>
      <c r="D12" s="56">
        <f t="shared" si="0"/>
        <v>0</v>
      </c>
    </row>
    <row r="13" spans="1:4" ht="15" x14ac:dyDescent="0.2">
      <c r="A13" s="53"/>
      <c r="B13" s="54"/>
      <c r="C13" s="55"/>
      <c r="D13" s="56">
        <f t="shared" si="0"/>
        <v>0</v>
      </c>
    </row>
    <row r="14" spans="1:4" ht="15" x14ac:dyDescent="0.2">
      <c r="A14" s="53"/>
      <c r="B14" s="54"/>
      <c r="C14" s="55"/>
      <c r="D14" s="56">
        <f t="shared" si="0"/>
        <v>0</v>
      </c>
    </row>
    <row r="15" spans="1:4" ht="15" x14ac:dyDescent="0.2">
      <c r="A15" s="53"/>
      <c r="B15" s="54"/>
      <c r="C15" s="55"/>
      <c r="D15" s="56">
        <f t="shared" si="0"/>
        <v>0</v>
      </c>
    </row>
    <row r="16" spans="1:4" ht="15" x14ac:dyDescent="0.2">
      <c r="A16" s="53"/>
      <c r="B16" s="54"/>
      <c r="C16" s="55"/>
      <c r="D16" s="56">
        <f t="shared" si="0"/>
        <v>0</v>
      </c>
    </row>
    <row r="17" spans="1:4" ht="15" x14ac:dyDescent="0.2">
      <c r="A17" s="53"/>
      <c r="B17" s="54"/>
      <c r="C17" s="55"/>
      <c r="D17" s="56">
        <f t="shared" si="0"/>
        <v>0</v>
      </c>
    </row>
    <row r="18" spans="1:4" ht="15" x14ac:dyDescent="0.2">
      <c r="A18" s="53"/>
      <c r="B18" s="54"/>
      <c r="C18" s="55"/>
      <c r="D18" s="56">
        <f t="shared" si="0"/>
        <v>0</v>
      </c>
    </row>
    <row r="19" spans="1:4" ht="15" x14ac:dyDescent="0.2">
      <c r="A19" s="53"/>
      <c r="B19" s="54"/>
      <c r="C19" s="55"/>
      <c r="D19" s="56">
        <f t="shared" si="0"/>
        <v>0</v>
      </c>
    </row>
    <row r="20" spans="1:4" ht="15" x14ac:dyDescent="0.2">
      <c r="A20" s="53"/>
      <c r="B20" s="54"/>
      <c r="C20" s="55"/>
      <c r="D20" s="56">
        <f t="shared" si="0"/>
        <v>0</v>
      </c>
    </row>
    <row r="21" spans="1:4" ht="15" x14ac:dyDescent="0.2">
      <c r="A21" s="53"/>
      <c r="B21" s="54"/>
      <c r="C21" s="55"/>
      <c r="D21" s="56">
        <f t="shared" si="0"/>
        <v>0</v>
      </c>
    </row>
    <row r="22" spans="1:4" ht="15" x14ac:dyDescent="0.2">
      <c r="A22" s="53"/>
      <c r="B22" s="54"/>
      <c r="C22" s="55"/>
      <c r="D22" s="56">
        <f t="shared" si="0"/>
        <v>0</v>
      </c>
    </row>
    <row r="23" spans="1:4" ht="15" x14ac:dyDescent="0.2">
      <c r="A23" s="53"/>
      <c r="B23" s="54"/>
      <c r="C23" s="55"/>
      <c r="D23" s="56">
        <f t="shared" si="0"/>
        <v>0</v>
      </c>
    </row>
    <row r="24" spans="1:4" ht="15" x14ac:dyDescent="0.2">
      <c r="A24" s="53"/>
      <c r="B24" s="54"/>
      <c r="C24" s="55"/>
      <c r="D24" s="56">
        <f t="shared" si="0"/>
        <v>0</v>
      </c>
    </row>
    <row r="25" spans="1:4" ht="15" x14ac:dyDescent="0.2">
      <c r="A25" s="53"/>
      <c r="B25" s="54"/>
      <c r="C25" s="55"/>
      <c r="D25" s="56">
        <f t="shared" si="0"/>
        <v>0</v>
      </c>
    </row>
    <row r="26" spans="1:4" s="1" customFormat="1" ht="18" x14ac:dyDescent="0.25">
      <c r="A26" s="57"/>
      <c r="B26" s="57"/>
      <c r="C26" s="58" t="s">
        <v>3</v>
      </c>
      <c r="D26" s="59">
        <f>SUM(D6:D25)</f>
        <v>0</v>
      </c>
    </row>
  </sheetData>
  <sheetProtection algorithmName="SHA-512" hashValue="V47Cug7PaV5vRZ3D17nL0TVwYelfDFLzggswdPvUiDJ5AiF6Z55G5jr4twNoGsLFHs/gXpP+axfCaC4DElh8Bg==" saltValue="lIlmmura4nMnuTicLsGpPA==" spinCount="100000" sheet="1" formatCells="0" formatColumns="0" formatRows="0" insertRows="0" deleteRows="0" sort="0"/>
  <mergeCells count="1">
    <mergeCell ref="C2:D3"/>
  </mergeCells>
  <pageMargins left="1" right="1" top="1" bottom="1" header="0.5" footer="0.5"/>
  <pageSetup scale="87" orientation="landscape" horizontalDpi="300" verticalDpi="300" r:id="rId1"/>
  <headerFooter alignWithMargins="0">
    <oddFooter>&amp;L&amp;F&amp;C&amp;A&amp;R&amp;D, &amp;T</oddFooter>
  </headerFooter>
  <legacyDrawing r:id="rId2"/>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85">
    <pageSetUpPr fitToPage="1"/>
  </sheetPr>
  <dimension ref="A1:D18"/>
  <sheetViews>
    <sheetView showGridLines="0" zoomScale="85" zoomScaleNormal="85" zoomScaleSheetLayoutView="75" workbookViewId="0">
      <pane ySplit="5" topLeftCell="A6" activePane="bottomLeft" state="frozen"/>
      <selection activeCell="A7" sqref="A7"/>
      <selection pane="bottomLeft" activeCell="A7" sqref="A7"/>
    </sheetView>
  </sheetViews>
  <sheetFormatPr defaultRowHeight="12.75" x14ac:dyDescent="0.2"/>
  <cols>
    <col min="1" max="1" width="24.28515625" style="11" customWidth="1"/>
    <col min="2" max="2" width="80.7109375" style="11" customWidth="1"/>
    <col min="3" max="3" width="16.7109375" style="11" customWidth="1"/>
    <col min="4" max="4" width="20.42578125" style="11" customWidth="1"/>
    <col min="5" max="16384" width="9.140625" style="11"/>
  </cols>
  <sheetData>
    <row r="1" spans="1:4" ht="22.5" customHeight="1" x14ac:dyDescent="0.25">
      <c r="A1" s="28" t="str">
        <f>'122 - Prof Subs Wages'!A1</f>
        <v>Building</v>
      </c>
      <c r="B1" s="48">
        <f>+Totals!B1</f>
        <v>0</v>
      </c>
    </row>
    <row r="2" spans="1:4" ht="27" customHeight="1" x14ac:dyDescent="0.25">
      <c r="A2" s="28" t="str">
        <f>'122 - Prof Subs Wages'!A2</f>
        <v>Grade Level</v>
      </c>
      <c r="B2" s="48">
        <f>+Totals!B2</f>
        <v>0</v>
      </c>
      <c r="C2" s="94" t="s">
        <v>49</v>
      </c>
      <c r="D2" s="94"/>
    </row>
    <row r="3" spans="1:4" ht="36" x14ac:dyDescent="0.25">
      <c r="A3" s="28" t="str">
        <f>'122 - Prof Subs Wages'!A3</f>
        <v>4-Digit Function + Subject</v>
      </c>
      <c r="B3" s="48">
        <f>+Totals!B3</f>
        <v>0</v>
      </c>
      <c r="C3" s="95"/>
      <c r="D3" s="95"/>
    </row>
    <row r="4" spans="1:4" ht="36" customHeight="1" x14ac:dyDescent="0.25">
      <c r="A4" s="30" t="str">
        <f>+Totals!A4</f>
        <v>Name of Staff Member (LN, FN)</v>
      </c>
      <c r="B4" s="48">
        <f>+Totals!B4</f>
        <v>0</v>
      </c>
      <c r="C4" s="50"/>
      <c r="D4" s="50"/>
    </row>
    <row r="5" spans="1:4" s="1" customFormat="1" ht="18" x14ac:dyDescent="0.25">
      <c r="A5" s="51" t="s">
        <v>10</v>
      </c>
      <c r="B5" s="51" t="s">
        <v>0</v>
      </c>
      <c r="C5" s="52" t="s">
        <v>1</v>
      </c>
      <c r="D5" s="52" t="s">
        <v>2</v>
      </c>
    </row>
    <row r="6" spans="1:4" ht="15" x14ac:dyDescent="0.2">
      <c r="A6" s="67"/>
      <c r="B6" s="68" t="s">
        <v>75</v>
      </c>
      <c r="C6" s="69"/>
      <c r="D6" s="70"/>
    </row>
    <row r="7" spans="1:4" ht="15" x14ac:dyDescent="0.2">
      <c r="A7" s="53"/>
      <c r="B7" s="54"/>
      <c r="C7" s="55"/>
      <c r="D7" s="56">
        <f t="shared" ref="D7:D17" si="0">ROUND(C7*A7,0)</f>
        <v>0</v>
      </c>
    </row>
    <row r="8" spans="1:4" ht="15" x14ac:dyDescent="0.2">
      <c r="A8" s="53"/>
      <c r="B8" s="54"/>
      <c r="C8" s="55"/>
      <c r="D8" s="56">
        <f t="shared" si="0"/>
        <v>0</v>
      </c>
    </row>
    <row r="9" spans="1:4" ht="15" x14ac:dyDescent="0.2">
      <c r="A9" s="53"/>
      <c r="B9" s="54"/>
      <c r="C9" s="55"/>
      <c r="D9" s="56">
        <f t="shared" si="0"/>
        <v>0</v>
      </c>
    </row>
    <row r="10" spans="1:4" ht="15" x14ac:dyDescent="0.2">
      <c r="A10" s="53"/>
      <c r="B10" s="54"/>
      <c r="C10" s="55"/>
      <c r="D10" s="56">
        <f t="shared" si="0"/>
        <v>0</v>
      </c>
    </row>
    <row r="11" spans="1:4" ht="15" x14ac:dyDescent="0.2">
      <c r="A11" s="53"/>
      <c r="B11" s="54"/>
      <c r="C11" s="55"/>
      <c r="D11" s="56">
        <f t="shared" si="0"/>
        <v>0</v>
      </c>
    </row>
    <row r="12" spans="1:4" ht="15" x14ac:dyDescent="0.2">
      <c r="A12" s="53"/>
      <c r="B12" s="54"/>
      <c r="C12" s="55"/>
      <c r="D12" s="56">
        <f t="shared" si="0"/>
        <v>0</v>
      </c>
    </row>
    <row r="13" spans="1:4" ht="15" x14ac:dyDescent="0.2">
      <c r="A13" s="53"/>
      <c r="B13" s="54"/>
      <c r="C13" s="55"/>
      <c r="D13" s="56">
        <f t="shared" si="0"/>
        <v>0</v>
      </c>
    </row>
    <row r="14" spans="1:4" ht="15" x14ac:dyDescent="0.2">
      <c r="A14" s="53"/>
      <c r="B14" s="54"/>
      <c r="C14" s="55"/>
      <c r="D14" s="56">
        <f t="shared" si="0"/>
        <v>0</v>
      </c>
    </row>
    <row r="15" spans="1:4" ht="15" x14ac:dyDescent="0.2">
      <c r="A15" s="53"/>
      <c r="B15" s="54"/>
      <c r="C15" s="55"/>
      <c r="D15" s="56">
        <f t="shared" si="0"/>
        <v>0</v>
      </c>
    </row>
    <row r="16" spans="1:4" ht="15" x14ac:dyDescent="0.2">
      <c r="A16" s="53"/>
      <c r="B16" s="54"/>
      <c r="C16" s="55"/>
      <c r="D16" s="56">
        <f t="shared" si="0"/>
        <v>0</v>
      </c>
    </row>
    <row r="17" spans="1:4" ht="15" x14ac:dyDescent="0.2">
      <c r="A17" s="53"/>
      <c r="B17" s="54"/>
      <c r="C17" s="55"/>
      <c r="D17" s="56">
        <f t="shared" si="0"/>
        <v>0</v>
      </c>
    </row>
    <row r="18" spans="1:4" s="1" customFormat="1" ht="18" x14ac:dyDescent="0.25">
      <c r="A18" s="57"/>
      <c r="B18" s="57"/>
      <c r="C18" s="58" t="s">
        <v>3</v>
      </c>
      <c r="D18" s="59">
        <f>SUM(D6:D17)</f>
        <v>0</v>
      </c>
    </row>
  </sheetData>
  <sheetProtection algorithmName="SHA-512" hashValue="xlc2zRvOMe2KvDBgZ1WPxyjJFLWKU+isKTnuURd6YyjtSAolesqQ4+0bgSLfM8BKNDapjUcQjk4sRnpcuZQwFw==" saltValue="NiKgSwtm2RyNU7ZoJMeRrA==" spinCount="100000" sheet="1" formatCells="0" formatColumns="0" formatRows="0" insertRows="0" deleteRows="0" sort="0"/>
  <mergeCells count="1">
    <mergeCell ref="C2:D3"/>
  </mergeCells>
  <pageMargins left="1" right="1" top="1" bottom="1" header="0.5" footer="0.5"/>
  <pageSetup scale="87" orientation="landscape" horizontalDpi="300" verticalDpi="300" r:id="rId1"/>
  <headerFooter alignWithMargins="0">
    <oddFooter>&amp;L&amp;F&amp;C&amp;A&amp;R&amp;D, &amp;T</oddFooter>
  </headerFooter>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76">
    <pageSetUpPr fitToPage="1"/>
  </sheetPr>
  <dimension ref="A1:D18"/>
  <sheetViews>
    <sheetView showGridLines="0" zoomScale="85" zoomScaleNormal="85" zoomScaleSheetLayoutView="75" workbookViewId="0">
      <pane ySplit="5" topLeftCell="A6" activePane="bottomLeft" state="frozen"/>
      <selection activeCell="A7" sqref="A7"/>
      <selection pane="bottomLeft" activeCell="A7" sqref="A7"/>
    </sheetView>
  </sheetViews>
  <sheetFormatPr defaultRowHeight="12.75" x14ac:dyDescent="0.2"/>
  <cols>
    <col min="1" max="1" width="24.28515625" style="11" customWidth="1"/>
    <col min="2" max="2" width="80.7109375" style="11" customWidth="1"/>
    <col min="3" max="3" width="16.7109375" style="11" customWidth="1"/>
    <col min="4" max="4" width="20.42578125" style="11" customWidth="1"/>
    <col min="5" max="16384" width="9.140625" style="11"/>
  </cols>
  <sheetData>
    <row r="1" spans="1:4" ht="22.5" customHeight="1" x14ac:dyDescent="0.25">
      <c r="A1" s="28" t="str">
        <f>'122 - Prof Subs Wages'!A1</f>
        <v>Building</v>
      </c>
      <c r="B1" s="48">
        <f>+Totals!B1</f>
        <v>0</v>
      </c>
    </row>
    <row r="2" spans="1:4" ht="27" customHeight="1" x14ac:dyDescent="0.25">
      <c r="A2" s="28" t="str">
        <f>'122 - Prof Subs Wages'!A2</f>
        <v>Grade Level</v>
      </c>
      <c r="B2" s="48">
        <f>+Totals!B2</f>
        <v>0</v>
      </c>
      <c r="C2" s="94" t="s">
        <v>108</v>
      </c>
      <c r="D2" s="94"/>
    </row>
    <row r="3" spans="1:4" ht="36" x14ac:dyDescent="0.25">
      <c r="A3" s="28" t="str">
        <f>'122 - Prof Subs Wages'!A3</f>
        <v>4-Digit Function + Subject</v>
      </c>
      <c r="B3" s="48">
        <f>+Totals!B3</f>
        <v>0</v>
      </c>
      <c r="C3" s="95"/>
      <c r="D3" s="95"/>
    </row>
    <row r="4" spans="1:4" ht="37.5" customHeight="1" x14ac:dyDescent="0.25">
      <c r="A4" s="30" t="str">
        <f>+Totals!A4</f>
        <v>Name of Staff Member (LN, FN)</v>
      </c>
      <c r="B4" s="48">
        <f>+Totals!B4</f>
        <v>0</v>
      </c>
      <c r="C4" s="50"/>
      <c r="D4" s="50"/>
    </row>
    <row r="5" spans="1:4" s="1" customFormat="1" ht="18" x14ac:dyDescent="0.25">
      <c r="A5" s="51" t="s">
        <v>10</v>
      </c>
      <c r="B5" s="51" t="s">
        <v>0</v>
      </c>
      <c r="C5" s="52" t="s">
        <v>1</v>
      </c>
      <c r="D5" s="52" t="s">
        <v>2</v>
      </c>
    </row>
    <row r="6" spans="1:4" ht="15" x14ac:dyDescent="0.2">
      <c r="A6" s="67"/>
      <c r="B6" s="68" t="s">
        <v>75</v>
      </c>
      <c r="C6" s="69"/>
      <c r="D6" s="70"/>
    </row>
    <row r="7" spans="1:4" ht="15" x14ac:dyDescent="0.2">
      <c r="A7" s="53"/>
      <c r="B7" s="54"/>
      <c r="C7" s="55"/>
      <c r="D7" s="56">
        <f t="shared" ref="D7:D17" si="0">ROUND(C7*A7,0)</f>
        <v>0</v>
      </c>
    </row>
    <row r="8" spans="1:4" ht="15" x14ac:dyDescent="0.2">
      <c r="A8" s="53"/>
      <c r="B8" s="54"/>
      <c r="C8" s="55"/>
      <c r="D8" s="56">
        <f t="shared" si="0"/>
        <v>0</v>
      </c>
    </row>
    <row r="9" spans="1:4" ht="15" x14ac:dyDescent="0.2">
      <c r="A9" s="53"/>
      <c r="B9" s="54"/>
      <c r="C9" s="55"/>
      <c r="D9" s="56">
        <f t="shared" si="0"/>
        <v>0</v>
      </c>
    </row>
    <row r="10" spans="1:4" ht="15" x14ac:dyDescent="0.2">
      <c r="A10" s="53"/>
      <c r="B10" s="54"/>
      <c r="C10" s="55"/>
      <c r="D10" s="56">
        <f t="shared" si="0"/>
        <v>0</v>
      </c>
    </row>
    <row r="11" spans="1:4" ht="15" x14ac:dyDescent="0.2">
      <c r="A11" s="53"/>
      <c r="B11" s="54"/>
      <c r="C11" s="55"/>
      <c r="D11" s="56">
        <f t="shared" si="0"/>
        <v>0</v>
      </c>
    </row>
    <row r="12" spans="1:4" ht="15" x14ac:dyDescent="0.2">
      <c r="A12" s="53"/>
      <c r="B12" s="54"/>
      <c r="C12" s="55"/>
      <c r="D12" s="56">
        <f t="shared" si="0"/>
        <v>0</v>
      </c>
    </row>
    <row r="13" spans="1:4" ht="15" x14ac:dyDescent="0.2">
      <c r="A13" s="53"/>
      <c r="B13" s="54"/>
      <c r="C13" s="55"/>
      <c r="D13" s="56">
        <f t="shared" si="0"/>
        <v>0</v>
      </c>
    </row>
    <row r="14" spans="1:4" ht="15" x14ac:dyDescent="0.2">
      <c r="A14" s="53"/>
      <c r="B14" s="54"/>
      <c r="C14" s="55"/>
      <c r="D14" s="56">
        <f t="shared" si="0"/>
        <v>0</v>
      </c>
    </row>
    <row r="15" spans="1:4" ht="15" x14ac:dyDescent="0.2">
      <c r="A15" s="53"/>
      <c r="B15" s="54"/>
      <c r="C15" s="55"/>
      <c r="D15" s="56">
        <f t="shared" si="0"/>
        <v>0</v>
      </c>
    </row>
    <row r="16" spans="1:4" ht="15" x14ac:dyDescent="0.2">
      <c r="A16" s="53"/>
      <c r="B16" s="54"/>
      <c r="C16" s="55"/>
      <c r="D16" s="56">
        <f t="shared" si="0"/>
        <v>0</v>
      </c>
    </row>
    <row r="17" spans="1:4" ht="15" x14ac:dyDescent="0.2">
      <c r="A17" s="53"/>
      <c r="B17" s="54"/>
      <c r="C17" s="55"/>
      <c r="D17" s="56">
        <f t="shared" si="0"/>
        <v>0</v>
      </c>
    </row>
    <row r="18" spans="1:4" s="1" customFormat="1" ht="18" x14ac:dyDescent="0.25">
      <c r="A18" s="57"/>
      <c r="B18" s="57"/>
      <c r="C18" s="58" t="s">
        <v>3</v>
      </c>
      <c r="D18" s="59">
        <f>SUM(D6:D17)</f>
        <v>0</v>
      </c>
    </row>
  </sheetData>
  <sheetProtection algorithmName="SHA-512" hashValue="PbKhz5K4plgb3xNJbGvPgpP6GZkzWZkIzd9ROVvwrETFgM8GZG0JvzrW0Agxv8RLLIF+I9fbh6cmd4xFN/8PyQ==" saltValue="m3jbVeZxW6gaYUNdLIah3A==" spinCount="100000" sheet="1" formatCells="0" formatColumns="0" formatRows="0" insertRows="0" deleteRows="0" sort="0"/>
  <mergeCells count="1">
    <mergeCell ref="C2:D3"/>
  </mergeCells>
  <pageMargins left="1" right="1" top="1" bottom="1" header="0.5" footer="0.5"/>
  <pageSetup scale="87" orientation="landscape" horizontalDpi="300" verticalDpi="300" r:id="rId1"/>
  <headerFooter alignWithMargins="0">
    <oddFooter>&amp;L&amp;F&amp;C&amp;A&amp;R&amp;D, &amp;T</oddFooter>
  </headerFooter>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77">
    <pageSetUpPr fitToPage="1"/>
  </sheetPr>
  <dimension ref="A1:D18"/>
  <sheetViews>
    <sheetView showGridLines="0" zoomScale="85" zoomScaleNormal="85" zoomScaleSheetLayoutView="75" workbookViewId="0">
      <pane ySplit="5" topLeftCell="A6" activePane="bottomLeft" state="frozen"/>
      <selection activeCell="A7" sqref="A7"/>
      <selection pane="bottomLeft" activeCell="A7" sqref="A7"/>
    </sheetView>
  </sheetViews>
  <sheetFormatPr defaultRowHeight="12.75" x14ac:dyDescent="0.2"/>
  <cols>
    <col min="1" max="1" width="24.28515625" style="11" customWidth="1"/>
    <col min="2" max="2" width="80.7109375" style="11" customWidth="1"/>
    <col min="3" max="3" width="16.7109375" style="11" customWidth="1"/>
    <col min="4" max="4" width="20.42578125" style="11" customWidth="1"/>
    <col min="5" max="16384" width="9.140625" style="11"/>
  </cols>
  <sheetData>
    <row r="1" spans="1:4" ht="22.5" customHeight="1" x14ac:dyDescent="0.25">
      <c r="A1" s="28" t="str">
        <f>'122 - Prof Subs Wages'!A1</f>
        <v>Building</v>
      </c>
      <c r="B1" s="48">
        <f>+Totals!B1</f>
        <v>0</v>
      </c>
    </row>
    <row r="2" spans="1:4" ht="27" customHeight="1" x14ac:dyDescent="0.25">
      <c r="A2" s="28" t="str">
        <f>'122 - Prof Subs Wages'!A2</f>
        <v>Grade Level</v>
      </c>
      <c r="B2" s="48">
        <f>+Totals!B2</f>
        <v>0</v>
      </c>
      <c r="C2" s="94" t="s">
        <v>109</v>
      </c>
      <c r="D2" s="94"/>
    </row>
    <row r="3" spans="1:4" ht="36" x14ac:dyDescent="0.25">
      <c r="A3" s="28" t="str">
        <f>'122 - Prof Subs Wages'!A3</f>
        <v>4-Digit Function + Subject</v>
      </c>
      <c r="B3" s="48">
        <f>+Totals!B3</f>
        <v>0</v>
      </c>
      <c r="C3" s="95"/>
      <c r="D3" s="95"/>
    </row>
    <row r="4" spans="1:4" ht="35.25" customHeight="1" x14ac:dyDescent="0.25">
      <c r="A4" s="30" t="str">
        <f>+Totals!A4</f>
        <v>Name of Staff Member (LN, FN)</v>
      </c>
      <c r="B4" s="48">
        <f>+Totals!B4</f>
        <v>0</v>
      </c>
      <c r="C4" s="50"/>
      <c r="D4" s="50"/>
    </row>
    <row r="5" spans="1:4" s="1" customFormat="1" ht="18" x14ac:dyDescent="0.25">
      <c r="A5" s="51" t="s">
        <v>10</v>
      </c>
      <c r="B5" s="51" t="s">
        <v>0</v>
      </c>
      <c r="C5" s="52" t="s">
        <v>1</v>
      </c>
      <c r="D5" s="52" t="s">
        <v>2</v>
      </c>
    </row>
    <row r="6" spans="1:4" ht="15" x14ac:dyDescent="0.2">
      <c r="A6" s="67"/>
      <c r="B6" s="68" t="s">
        <v>75</v>
      </c>
      <c r="C6" s="69"/>
      <c r="D6" s="70"/>
    </row>
    <row r="7" spans="1:4" ht="15" x14ac:dyDescent="0.2">
      <c r="A7" s="53"/>
      <c r="B7" s="54"/>
      <c r="C7" s="55"/>
      <c r="D7" s="56">
        <f t="shared" ref="D7:D17" si="0">ROUND(C7*A7,0)</f>
        <v>0</v>
      </c>
    </row>
    <row r="8" spans="1:4" ht="15" x14ac:dyDescent="0.2">
      <c r="A8" s="53"/>
      <c r="B8" s="54"/>
      <c r="C8" s="55"/>
      <c r="D8" s="56">
        <f t="shared" si="0"/>
        <v>0</v>
      </c>
    </row>
    <row r="9" spans="1:4" ht="15" x14ac:dyDescent="0.2">
      <c r="A9" s="53"/>
      <c r="B9" s="54"/>
      <c r="C9" s="55"/>
      <c r="D9" s="56">
        <f t="shared" si="0"/>
        <v>0</v>
      </c>
    </row>
    <row r="10" spans="1:4" ht="15" x14ac:dyDescent="0.2">
      <c r="A10" s="53"/>
      <c r="B10" s="54"/>
      <c r="C10" s="55"/>
      <c r="D10" s="56">
        <f t="shared" si="0"/>
        <v>0</v>
      </c>
    </row>
    <row r="11" spans="1:4" ht="15" x14ac:dyDescent="0.2">
      <c r="A11" s="53"/>
      <c r="B11" s="54"/>
      <c r="C11" s="55"/>
      <c r="D11" s="56">
        <f t="shared" si="0"/>
        <v>0</v>
      </c>
    </row>
    <row r="12" spans="1:4" ht="15" x14ac:dyDescent="0.2">
      <c r="A12" s="53"/>
      <c r="B12" s="54"/>
      <c r="C12" s="55"/>
      <c r="D12" s="56">
        <f t="shared" si="0"/>
        <v>0</v>
      </c>
    </row>
    <row r="13" spans="1:4" ht="15" x14ac:dyDescent="0.2">
      <c r="A13" s="53"/>
      <c r="B13" s="54"/>
      <c r="C13" s="55"/>
      <c r="D13" s="56">
        <f t="shared" si="0"/>
        <v>0</v>
      </c>
    </row>
    <row r="14" spans="1:4" ht="15" x14ac:dyDescent="0.2">
      <c r="A14" s="53"/>
      <c r="B14" s="54"/>
      <c r="C14" s="55"/>
      <c r="D14" s="56">
        <f t="shared" si="0"/>
        <v>0</v>
      </c>
    </row>
    <row r="15" spans="1:4" ht="15" x14ac:dyDescent="0.2">
      <c r="A15" s="53"/>
      <c r="B15" s="54"/>
      <c r="C15" s="55"/>
      <c r="D15" s="56">
        <f t="shared" si="0"/>
        <v>0</v>
      </c>
    </row>
    <row r="16" spans="1:4" ht="15" x14ac:dyDescent="0.2">
      <c r="A16" s="53"/>
      <c r="B16" s="54"/>
      <c r="C16" s="55"/>
      <c r="D16" s="56">
        <f t="shared" si="0"/>
        <v>0</v>
      </c>
    </row>
    <row r="17" spans="1:4" ht="15" x14ac:dyDescent="0.2">
      <c r="A17" s="53"/>
      <c r="B17" s="54"/>
      <c r="C17" s="55"/>
      <c r="D17" s="56">
        <f t="shared" si="0"/>
        <v>0</v>
      </c>
    </row>
    <row r="18" spans="1:4" s="1" customFormat="1" ht="18" x14ac:dyDescent="0.25">
      <c r="A18" s="57"/>
      <c r="B18" s="57"/>
      <c r="C18" s="58" t="s">
        <v>3</v>
      </c>
      <c r="D18" s="59">
        <f>SUM(D6:D17)</f>
        <v>0</v>
      </c>
    </row>
  </sheetData>
  <sheetProtection algorithmName="SHA-512" hashValue="V8Jptd4tcLZbVagsHbYvyJzBGLcqp8WlnM1ztWrUoYCFQUA2wnyrlhxZQWQM3ZA+gjNvohLGumFFDUM2FlaOcQ==" saltValue="5IIDhjjqm0nsV+EqoA/exg==" spinCount="100000" sheet="1" formatCells="0" formatColumns="0" formatRows="0" insertRows="0" deleteRows="0" sort="0"/>
  <mergeCells count="1">
    <mergeCell ref="C2:D3"/>
  </mergeCells>
  <pageMargins left="1" right="1" top="1" bottom="1" header="0.5" footer="0.5"/>
  <pageSetup scale="87" orientation="landscape" horizontalDpi="300" verticalDpi="300" r:id="rId1"/>
  <headerFooter alignWithMargins="0">
    <oddFooter>&amp;L&amp;F&amp;C&amp;A&amp;R&amp;D, &amp;T</oddFooter>
  </headerFooter>
  <legacyDrawing r:id="rId2"/>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78">
    <pageSetUpPr fitToPage="1"/>
  </sheetPr>
  <dimension ref="A1:D18"/>
  <sheetViews>
    <sheetView showGridLines="0" zoomScale="85" zoomScaleNormal="85" zoomScaleSheetLayoutView="75" workbookViewId="0">
      <pane ySplit="5" topLeftCell="A6" activePane="bottomLeft" state="frozen"/>
      <selection activeCell="A7" sqref="A7"/>
      <selection pane="bottomLeft" activeCell="A7" sqref="A7"/>
    </sheetView>
  </sheetViews>
  <sheetFormatPr defaultRowHeight="12.75" x14ac:dyDescent="0.2"/>
  <cols>
    <col min="1" max="1" width="24.28515625" style="11" customWidth="1"/>
    <col min="2" max="2" width="80.7109375" style="11" customWidth="1"/>
    <col min="3" max="3" width="16.7109375" style="11" customWidth="1"/>
    <col min="4" max="4" width="20.42578125" style="11" customWidth="1"/>
    <col min="5" max="16384" width="9.140625" style="11"/>
  </cols>
  <sheetData>
    <row r="1" spans="1:4" ht="22.5" customHeight="1" x14ac:dyDescent="0.25">
      <c r="A1" s="28" t="str">
        <f>'122 - Prof Subs Wages'!A1</f>
        <v>Building</v>
      </c>
      <c r="B1" s="48">
        <f>+Totals!B1</f>
        <v>0</v>
      </c>
    </row>
    <row r="2" spans="1:4" ht="27" customHeight="1" x14ac:dyDescent="0.25">
      <c r="A2" s="28" t="str">
        <f>'122 - Prof Subs Wages'!A2</f>
        <v>Grade Level</v>
      </c>
      <c r="B2" s="48">
        <f>+Totals!B2</f>
        <v>0</v>
      </c>
      <c r="C2" s="94" t="s">
        <v>110</v>
      </c>
      <c r="D2" s="94"/>
    </row>
    <row r="3" spans="1:4" ht="36" x14ac:dyDescent="0.25">
      <c r="A3" s="28" t="str">
        <f>'122 - Prof Subs Wages'!A3</f>
        <v>4-Digit Function + Subject</v>
      </c>
      <c r="B3" s="48">
        <f>+Totals!B3</f>
        <v>0</v>
      </c>
      <c r="C3" s="95"/>
      <c r="D3" s="95"/>
    </row>
    <row r="4" spans="1:4" ht="33.75" customHeight="1" x14ac:dyDescent="0.25">
      <c r="A4" s="30" t="str">
        <f>+Totals!A4</f>
        <v>Name of Staff Member (LN, FN)</v>
      </c>
      <c r="B4" s="48">
        <f>+Totals!B4</f>
        <v>0</v>
      </c>
      <c r="C4" s="50"/>
      <c r="D4" s="50"/>
    </row>
    <row r="5" spans="1:4" s="1" customFormat="1" ht="18" x14ac:dyDescent="0.25">
      <c r="A5" s="51" t="s">
        <v>10</v>
      </c>
      <c r="B5" s="51" t="s">
        <v>0</v>
      </c>
      <c r="C5" s="52" t="s">
        <v>1</v>
      </c>
      <c r="D5" s="52" t="s">
        <v>2</v>
      </c>
    </row>
    <row r="6" spans="1:4" ht="15" x14ac:dyDescent="0.2">
      <c r="A6" s="67"/>
      <c r="B6" s="68" t="s">
        <v>75</v>
      </c>
      <c r="C6" s="69"/>
      <c r="D6" s="70"/>
    </row>
    <row r="7" spans="1:4" ht="15" x14ac:dyDescent="0.2">
      <c r="A7" s="53"/>
      <c r="B7" s="54"/>
      <c r="C7" s="55"/>
      <c r="D7" s="56">
        <f t="shared" ref="D7:D17" si="0">ROUND(C7*A7,0)</f>
        <v>0</v>
      </c>
    </row>
    <row r="8" spans="1:4" ht="15" x14ac:dyDescent="0.2">
      <c r="A8" s="53"/>
      <c r="B8" s="54"/>
      <c r="C8" s="55"/>
      <c r="D8" s="56">
        <f t="shared" si="0"/>
        <v>0</v>
      </c>
    </row>
    <row r="9" spans="1:4" ht="15" x14ac:dyDescent="0.2">
      <c r="A9" s="53"/>
      <c r="B9" s="54"/>
      <c r="C9" s="55"/>
      <c r="D9" s="56">
        <f t="shared" si="0"/>
        <v>0</v>
      </c>
    </row>
    <row r="10" spans="1:4" ht="15" x14ac:dyDescent="0.2">
      <c r="A10" s="53"/>
      <c r="B10" s="54"/>
      <c r="C10" s="55"/>
      <c r="D10" s="56">
        <f t="shared" si="0"/>
        <v>0</v>
      </c>
    </row>
    <row r="11" spans="1:4" ht="15" x14ac:dyDescent="0.2">
      <c r="A11" s="53"/>
      <c r="B11" s="54"/>
      <c r="C11" s="55"/>
      <c r="D11" s="56">
        <f t="shared" si="0"/>
        <v>0</v>
      </c>
    </row>
    <row r="12" spans="1:4" ht="15" x14ac:dyDescent="0.2">
      <c r="A12" s="53"/>
      <c r="B12" s="54"/>
      <c r="C12" s="55"/>
      <c r="D12" s="56">
        <f t="shared" si="0"/>
        <v>0</v>
      </c>
    </row>
    <row r="13" spans="1:4" ht="15" x14ac:dyDescent="0.2">
      <c r="A13" s="53"/>
      <c r="B13" s="54"/>
      <c r="C13" s="55"/>
      <c r="D13" s="56">
        <f t="shared" si="0"/>
        <v>0</v>
      </c>
    </row>
    <row r="14" spans="1:4" ht="15" x14ac:dyDescent="0.2">
      <c r="A14" s="53"/>
      <c r="B14" s="54"/>
      <c r="C14" s="55"/>
      <c r="D14" s="56">
        <f t="shared" si="0"/>
        <v>0</v>
      </c>
    </row>
    <row r="15" spans="1:4" ht="15" x14ac:dyDescent="0.2">
      <c r="A15" s="53"/>
      <c r="B15" s="54"/>
      <c r="C15" s="55"/>
      <c r="D15" s="56">
        <f t="shared" si="0"/>
        <v>0</v>
      </c>
    </row>
    <row r="16" spans="1:4" ht="15" x14ac:dyDescent="0.2">
      <c r="A16" s="53"/>
      <c r="B16" s="54"/>
      <c r="C16" s="55"/>
      <c r="D16" s="56">
        <f t="shared" si="0"/>
        <v>0</v>
      </c>
    </row>
    <row r="17" spans="1:4" ht="15" x14ac:dyDescent="0.2">
      <c r="A17" s="53"/>
      <c r="B17" s="54"/>
      <c r="C17" s="55"/>
      <c r="D17" s="56">
        <f t="shared" si="0"/>
        <v>0</v>
      </c>
    </row>
    <row r="18" spans="1:4" s="1" customFormat="1" ht="18" x14ac:dyDescent="0.25">
      <c r="A18" s="57"/>
      <c r="B18" s="57"/>
      <c r="C18" s="58" t="s">
        <v>3</v>
      </c>
      <c r="D18" s="59">
        <f>SUM(D6:D17)</f>
        <v>0</v>
      </c>
    </row>
  </sheetData>
  <sheetProtection algorithmName="SHA-512" hashValue="MVXBxJdvcEGP7+OU9fRbWouujkeOoWFKpO5hYTmmlvhUon9G7356IgH1anVZ94Ogmn7k9Qhjxr9A//XMEss0og==" saltValue="pcf4PDgh/MqsRuOB+DDdsQ==" spinCount="100000" sheet="1" formatCells="0" formatColumns="0" formatRows="0" insertRows="0" deleteRows="0" sort="0"/>
  <mergeCells count="1">
    <mergeCell ref="C2:D3"/>
  </mergeCells>
  <pageMargins left="1" right="1" top="1" bottom="1" header="0.5" footer="0.5"/>
  <pageSetup scale="87" orientation="landscape" horizontalDpi="300" verticalDpi="300" r:id="rId1"/>
  <headerFooter alignWithMargins="0">
    <oddFooter>&amp;L&amp;F&amp;C&amp;A&amp;R&amp;D, &amp;T</oddFooter>
  </headerFooter>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79">
    <pageSetUpPr fitToPage="1"/>
  </sheetPr>
  <dimension ref="A1:D18"/>
  <sheetViews>
    <sheetView showGridLines="0" zoomScale="85" zoomScaleNormal="85" zoomScaleSheetLayoutView="75" workbookViewId="0">
      <pane ySplit="5" topLeftCell="A6" activePane="bottomLeft" state="frozen"/>
      <selection activeCell="A7" sqref="A7"/>
      <selection pane="bottomLeft" activeCell="A7" sqref="A7"/>
    </sheetView>
  </sheetViews>
  <sheetFormatPr defaultRowHeight="12.75" x14ac:dyDescent="0.2"/>
  <cols>
    <col min="1" max="1" width="24.28515625" style="11" customWidth="1"/>
    <col min="2" max="2" width="80.7109375" style="11" customWidth="1"/>
    <col min="3" max="3" width="16.7109375" style="11" customWidth="1"/>
    <col min="4" max="4" width="20.42578125" style="11" customWidth="1"/>
    <col min="5" max="16384" width="9.140625" style="11"/>
  </cols>
  <sheetData>
    <row r="1" spans="1:4" ht="22.5" customHeight="1" x14ac:dyDescent="0.25">
      <c r="A1" s="28" t="str">
        <f>'122 - Prof Subs Wages'!A1</f>
        <v>Building</v>
      </c>
      <c r="B1" s="48">
        <f>+Totals!B1</f>
        <v>0</v>
      </c>
    </row>
    <row r="2" spans="1:4" ht="27" customHeight="1" x14ac:dyDescent="0.25">
      <c r="A2" s="28" t="str">
        <f>'122 - Prof Subs Wages'!A2</f>
        <v>Grade Level</v>
      </c>
      <c r="B2" s="48">
        <f>+Totals!B2</f>
        <v>0</v>
      </c>
      <c r="C2" s="94" t="s">
        <v>81</v>
      </c>
      <c r="D2" s="94"/>
    </row>
    <row r="3" spans="1:4" ht="36" x14ac:dyDescent="0.25">
      <c r="A3" s="28" t="str">
        <f>'122 - Prof Subs Wages'!A3</f>
        <v>4-Digit Function + Subject</v>
      </c>
      <c r="B3" s="48">
        <f>+Totals!B3</f>
        <v>0</v>
      </c>
      <c r="C3" s="95"/>
      <c r="D3" s="95"/>
    </row>
    <row r="4" spans="1:4" ht="38.25" customHeight="1" x14ac:dyDescent="0.25">
      <c r="A4" s="30" t="str">
        <f>+Totals!A4</f>
        <v>Name of Staff Member (LN, FN)</v>
      </c>
      <c r="B4" s="48">
        <f>+Totals!B4</f>
        <v>0</v>
      </c>
      <c r="C4" s="50"/>
      <c r="D4" s="50"/>
    </row>
    <row r="5" spans="1:4" s="1" customFormat="1" ht="18" x14ac:dyDescent="0.25">
      <c r="A5" s="51" t="s">
        <v>10</v>
      </c>
      <c r="B5" s="51" t="s">
        <v>0</v>
      </c>
      <c r="C5" s="52" t="s">
        <v>1</v>
      </c>
      <c r="D5" s="52" t="s">
        <v>2</v>
      </c>
    </row>
    <row r="6" spans="1:4" ht="15" x14ac:dyDescent="0.2">
      <c r="A6" s="67"/>
      <c r="B6" s="68" t="s">
        <v>75</v>
      </c>
      <c r="C6" s="69"/>
      <c r="D6" s="70"/>
    </row>
    <row r="7" spans="1:4" ht="15" x14ac:dyDescent="0.2">
      <c r="A7" s="53"/>
      <c r="B7" s="54"/>
      <c r="C7" s="55"/>
      <c r="D7" s="56">
        <f t="shared" ref="D7:D17" si="0">ROUND(C7*A7,0)</f>
        <v>0</v>
      </c>
    </row>
    <row r="8" spans="1:4" ht="15" x14ac:dyDescent="0.2">
      <c r="A8" s="53"/>
      <c r="B8" s="54"/>
      <c r="C8" s="55"/>
      <c r="D8" s="56">
        <f t="shared" si="0"/>
        <v>0</v>
      </c>
    </row>
    <row r="9" spans="1:4" ht="15" x14ac:dyDescent="0.2">
      <c r="A9" s="53"/>
      <c r="B9" s="54"/>
      <c r="C9" s="55"/>
      <c r="D9" s="56">
        <f t="shared" si="0"/>
        <v>0</v>
      </c>
    </row>
    <row r="10" spans="1:4" ht="15" x14ac:dyDescent="0.2">
      <c r="A10" s="53"/>
      <c r="B10" s="54"/>
      <c r="C10" s="55"/>
      <c r="D10" s="56">
        <f t="shared" si="0"/>
        <v>0</v>
      </c>
    </row>
    <row r="11" spans="1:4" ht="15" x14ac:dyDescent="0.2">
      <c r="A11" s="53"/>
      <c r="B11" s="54"/>
      <c r="C11" s="55"/>
      <c r="D11" s="56">
        <f t="shared" si="0"/>
        <v>0</v>
      </c>
    </row>
    <row r="12" spans="1:4" ht="15" x14ac:dyDescent="0.2">
      <c r="A12" s="53"/>
      <c r="B12" s="54"/>
      <c r="C12" s="55"/>
      <c r="D12" s="56">
        <f t="shared" si="0"/>
        <v>0</v>
      </c>
    </row>
    <row r="13" spans="1:4" ht="15" x14ac:dyDescent="0.2">
      <c r="A13" s="53"/>
      <c r="B13" s="54"/>
      <c r="C13" s="55"/>
      <c r="D13" s="56">
        <f t="shared" si="0"/>
        <v>0</v>
      </c>
    </row>
    <row r="14" spans="1:4" ht="15" x14ac:dyDescent="0.2">
      <c r="A14" s="53"/>
      <c r="B14" s="54"/>
      <c r="C14" s="55"/>
      <c r="D14" s="56">
        <f t="shared" si="0"/>
        <v>0</v>
      </c>
    </row>
    <row r="15" spans="1:4" ht="15" x14ac:dyDescent="0.2">
      <c r="A15" s="53"/>
      <c r="B15" s="54"/>
      <c r="C15" s="55"/>
      <c r="D15" s="56">
        <f t="shared" si="0"/>
        <v>0</v>
      </c>
    </row>
    <row r="16" spans="1:4" ht="15" x14ac:dyDescent="0.2">
      <c r="A16" s="53"/>
      <c r="B16" s="54"/>
      <c r="C16" s="55"/>
      <c r="D16" s="56">
        <f t="shared" si="0"/>
        <v>0</v>
      </c>
    </row>
    <row r="17" spans="1:4" ht="15" x14ac:dyDescent="0.2">
      <c r="A17" s="53"/>
      <c r="B17" s="54"/>
      <c r="C17" s="55"/>
      <c r="D17" s="56">
        <f t="shared" si="0"/>
        <v>0</v>
      </c>
    </row>
    <row r="18" spans="1:4" s="1" customFormat="1" ht="18" x14ac:dyDescent="0.25">
      <c r="A18" s="57"/>
      <c r="B18" s="57"/>
      <c r="C18" s="58" t="s">
        <v>3</v>
      </c>
      <c r="D18" s="59">
        <f>SUM(D6:D17)</f>
        <v>0</v>
      </c>
    </row>
  </sheetData>
  <sheetProtection algorithmName="SHA-512" hashValue="mfjKyZXcr6A+UVYqWNIAq3/8m0YVSa0LpC8jTWaHf23IpFVcubuvove5KPZxyE1g4OWnFruGGiyfWsYIZVBIFQ==" saltValue="eYH1IntxDT+35rlGpgkh1g==" spinCount="100000" sheet="1" formatCells="0" formatColumns="0" formatRows="0" insertRows="0" deleteRows="0" sort="0"/>
  <mergeCells count="1">
    <mergeCell ref="C2:D3"/>
  </mergeCells>
  <pageMargins left="1" right="1" top="1" bottom="1" header="0.5" footer="0.5"/>
  <pageSetup scale="87" orientation="landscape" horizontalDpi="300" verticalDpi="300" r:id="rId1"/>
  <headerFooter alignWithMargins="0">
    <oddFooter>&amp;L&amp;F&amp;C&amp;A&amp;R&amp;D, &amp;T</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4">
    <pageSetUpPr fitToPage="1"/>
  </sheetPr>
  <dimension ref="A1:E19"/>
  <sheetViews>
    <sheetView showGridLines="0" zoomScale="85" zoomScaleNormal="85" zoomScaleSheetLayoutView="75" workbookViewId="0">
      <pane ySplit="7" topLeftCell="A8" activePane="bottomLeft" state="frozen"/>
      <selection pane="bottomLeft" activeCell="A8" sqref="A8"/>
    </sheetView>
  </sheetViews>
  <sheetFormatPr defaultColWidth="8.85546875" defaultRowHeight="12.75" x14ac:dyDescent="0.2"/>
  <cols>
    <col min="1" max="1" width="24" style="29" customWidth="1"/>
    <col min="2" max="2" width="16.140625" style="29" customWidth="1"/>
    <col min="3" max="3" width="80.7109375" style="29" customWidth="1"/>
    <col min="4" max="4" width="16.7109375" style="29" customWidth="1"/>
    <col min="5" max="5" width="20.42578125" style="29" customWidth="1"/>
    <col min="6" max="16384" width="8.85546875" style="29"/>
  </cols>
  <sheetData>
    <row r="1" spans="1:5" ht="22.5" customHeight="1" x14ac:dyDescent="0.25">
      <c r="A1" s="28" t="s">
        <v>103</v>
      </c>
      <c r="B1" s="90">
        <f>+TotalsB1</f>
        <v>0</v>
      </c>
      <c r="C1" s="91"/>
    </row>
    <row r="2" spans="1:5" ht="18" x14ac:dyDescent="0.25">
      <c r="A2" s="28" t="s">
        <v>104</v>
      </c>
      <c r="B2" s="90">
        <f>+Totals!B2</f>
        <v>0</v>
      </c>
      <c r="C2" s="91"/>
      <c r="D2" s="92" t="s">
        <v>66</v>
      </c>
      <c r="E2" s="92"/>
    </row>
    <row r="3" spans="1:5" ht="36" x14ac:dyDescent="0.25">
      <c r="A3" s="28" t="s">
        <v>105</v>
      </c>
      <c r="B3" s="90">
        <f>+Totals!B3</f>
        <v>0</v>
      </c>
      <c r="C3" s="91"/>
      <c r="D3" s="93"/>
      <c r="E3" s="93"/>
    </row>
    <row r="4" spans="1:5" ht="38.25" customHeight="1" x14ac:dyDescent="0.25">
      <c r="A4" s="30" t="str">
        <f>+Totals!A4</f>
        <v>Name of Staff Member (LN, FN)</v>
      </c>
      <c r="B4" s="90">
        <f>+Totals!B4</f>
        <v>0</v>
      </c>
      <c r="C4" s="91"/>
      <c r="D4" s="31"/>
      <c r="E4" s="31"/>
    </row>
    <row r="5" spans="1:5" s="6" customFormat="1" ht="66" customHeight="1" x14ac:dyDescent="0.25">
      <c r="A5" s="32" t="s">
        <v>57</v>
      </c>
      <c r="B5" s="32" t="s">
        <v>58</v>
      </c>
      <c r="C5" s="32" t="s">
        <v>0</v>
      </c>
      <c r="D5" s="33" t="s">
        <v>62</v>
      </c>
      <c r="E5" s="33" t="s">
        <v>2</v>
      </c>
    </row>
    <row r="6" spans="1:5" ht="15" x14ac:dyDescent="0.2">
      <c r="A6" s="34"/>
      <c r="B6" s="34"/>
      <c r="C6" s="35" t="s">
        <v>60</v>
      </c>
      <c r="D6" s="36"/>
      <c r="E6" s="37"/>
    </row>
    <row r="7" spans="1:5" ht="15" x14ac:dyDescent="0.2">
      <c r="A7" s="35">
        <v>3</v>
      </c>
      <c r="B7" s="35">
        <v>1</v>
      </c>
      <c r="C7" s="38" t="s">
        <v>61</v>
      </c>
      <c r="D7" s="39">
        <v>100</v>
      </c>
      <c r="E7" s="39">
        <f>ROUNDUP(A7*B7*D7,0)</f>
        <v>300</v>
      </c>
    </row>
    <row r="8" spans="1:5" ht="15" x14ac:dyDescent="0.2">
      <c r="A8" s="40"/>
      <c r="B8" s="40"/>
      <c r="C8" s="41"/>
      <c r="D8" s="42"/>
      <c r="E8" s="43">
        <f t="shared" ref="E8:E18" si="0">ROUNDUP(A8*B8*D8,0)</f>
        <v>0</v>
      </c>
    </row>
    <row r="9" spans="1:5" ht="15" x14ac:dyDescent="0.2">
      <c r="A9" s="40"/>
      <c r="B9" s="40"/>
      <c r="C9" s="41"/>
      <c r="D9" s="42"/>
      <c r="E9" s="43">
        <f t="shared" si="0"/>
        <v>0</v>
      </c>
    </row>
    <row r="10" spans="1:5" ht="15" x14ac:dyDescent="0.2">
      <c r="A10" s="40"/>
      <c r="B10" s="40"/>
      <c r="C10" s="41"/>
      <c r="D10" s="42"/>
      <c r="E10" s="43">
        <f t="shared" si="0"/>
        <v>0</v>
      </c>
    </row>
    <row r="11" spans="1:5" ht="15" x14ac:dyDescent="0.2">
      <c r="A11" s="40"/>
      <c r="B11" s="40"/>
      <c r="C11" s="41"/>
      <c r="D11" s="42"/>
      <c r="E11" s="43">
        <f t="shared" si="0"/>
        <v>0</v>
      </c>
    </row>
    <row r="12" spans="1:5" ht="15" x14ac:dyDescent="0.2">
      <c r="A12" s="40"/>
      <c r="B12" s="40"/>
      <c r="C12" s="41"/>
      <c r="D12" s="42"/>
      <c r="E12" s="43">
        <f t="shared" si="0"/>
        <v>0</v>
      </c>
    </row>
    <row r="13" spans="1:5" ht="15" x14ac:dyDescent="0.2">
      <c r="A13" s="40"/>
      <c r="B13" s="40"/>
      <c r="C13" s="41"/>
      <c r="D13" s="42"/>
      <c r="E13" s="43">
        <f t="shared" si="0"/>
        <v>0</v>
      </c>
    </row>
    <row r="14" spans="1:5" ht="15" x14ac:dyDescent="0.2">
      <c r="A14" s="40"/>
      <c r="B14" s="40"/>
      <c r="C14" s="41"/>
      <c r="D14" s="42"/>
      <c r="E14" s="43">
        <f t="shared" si="0"/>
        <v>0</v>
      </c>
    </row>
    <row r="15" spans="1:5" ht="15" x14ac:dyDescent="0.2">
      <c r="A15" s="40"/>
      <c r="B15" s="40"/>
      <c r="C15" s="41"/>
      <c r="D15" s="42"/>
      <c r="E15" s="43">
        <f t="shared" si="0"/>
        <v>0</v>
      </c>
    </row>
    <row r="16" spans="1:5" ht="15" x14ac:dyDescent="0.2">
      <c r="A16" s="40"/>
      <c r="B16" s="40"/>
      <c r="C16" s="41"/>
      <c r="D16" s="42"/>
      <c r="E16" s="43">
        <f t="shared" si="0"/>
        <v>0</v>
      </c>
    </row>
    <row r="17" spans="1:5" ht="15" x14ac:dyDescent="0.2">
      <c r="A17" s="40"/>
      <c r="B17" s="40"/>
      <c r="C17" s="41"/>
      <c r="D17" s="42"/>
      <c r="E17" s="43">
        <f t="shared" si="0"/>
        <v>0</v>
      </c>
    </row>
    <row r="18" spans="1:5" ht="15" x14ac:dyDescent="0.2">
      <c r="A18" s="40"/>
      <c r="B18" s="40"/>
      <c r="C18" s="41"/>
      <c r="D18" s="42"/>
      <c r="E18" s="43">
        <f t="shared" si="0"/>
        <v>0</v>
      </c>
    </row>
    <row r="19" spans="1:5" s="6" customFormat="1" ht="18" x14ac:dyDescent="0.25">
      <c r="A19" s="44"/>
      <c r="B19" s="44"/>
      <c r="C19" s="44"/>
      <c r="D19" s="45" t="s">
        <v>3</v>
      </c>
      <c r="E19" s="46">
        <f>SUM(E8:E18)</f>
        <v>0</v>
      </c>
    </row>
  </sheetData>
  <sheetProtection algorithmName="SHA-512" hashValue="yinUiHQey1xOeGGPq/g2JxDz1GaOOkSP0gia9RnNjvcs3q6DLpK1b6A8P479eQpWKxQtMyIEjfZSNvs9/7MAVQ==" saltValue="3dmL7qUT4He1u2Pq+zfvew==" spinCount="100000" sheet="1" formatCells="0" insertRows="0" deleteRows="0" sort="0"/>
  <mergeCells count="5">
    <mergeCell ref="B1:C1"/>
    <mergeCell ref="B2:C2"/>
    <mergeCell ref="D2:E3"/>
    <mergeCell ref="B3:C3"/>
    <mergeCell ref="B4:C4"/>
  </mergeCells>
  <pageMargins left="1" right="1" top="1" bottom="1" header="0.5" footer="0.5"/>
  <pageSetup scale="87" orientation="landscape" horizontalDpi="300" verticalDpi="300" r:id="rId1"/>
  <headerFooter alignWithMargins="0">
    <oddFooter>&amp;L&amp;F&amp;C&amp;A&amp;R&amp;D, &amp;T</oddFooter>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86">
    <pageSetUpPr fitToPage="1"/>
  </sheetPr>
  <dimension ref="A1:D18"/>
  <sheetViews>
    <sheetView showGridLines="0" zoomScale="85" zoomScaleNormal="85" zoomScaleSheetLayoutView="75" workbookViewId="0">
      <pane ySplit="5" topLeftCell="A6" activePane="bottomLeft" state="frozen"/>
      <selection activeCell="A7" sqref="A7"/>
      <selection pane="bottomLeft" activeCell="A7" sqref="A7"/>
    </sheetView>
  </sheetViews>
  <sheetFormatPr defaultRowHeight="12.75" x14ac:dyDescent="0.2"/>
  <cols>
    <col min="1" max="1" width="24.28515625" style="11" customWidth="1"/>
    <col min="2" max="2" width="80.7109375" style="11" customWidth="1"/>
    <col min="3" max="3" width="16.7109375" style="11" customWidth="1"/>
    <col min="4" max="4" width="20.42578125" style="11" customWidth="1"/>
    <col min="5" max="16384" width="9.140625" style="11"/>
  </cols>
  <sheetData>
    <row r="1" spans="1:4" ht="22.5" customHeight="1" x14ac:dyDescent="0.25">
      <c r="A1" s="28" t="str">
        <f>'122 - Prof Subs Wages'!A1</f>
        <v>Building</v>
      </c>
      <c r="B1" s="48">
        <f>+Totals!B1</f>
        <v>0</v>
      </c>
    </row>
    <row r="2" spans="1:4" ht="27" customHeight="1" x14ac:dyDescent="0.25">
      <c r="A2" s="28" t="str">
        <f>'122 - Prof Subs Wages'!A2</f>
        <v>Grade Level</v>
      </c>
      <c r="B2" s="48">
        <f>+Totals!B2</f>
        <v>0</v>
      </c>
      <c r="C2" s="94" t="s">
        <v>111</v>
      </c>
      <c r="D2" s="94"/>
    </row>
    <row r="3" spans="1:4" ht="36" x14ac:dyDescent="0.25">
      <c r="A3" s="28" t="str">
        <f>'122 - Prof Subs Wages'!A3</f>
        <v>4-Digit Function + Subject</v>
      </c>
      <c r="B3" s="48">
        <f>+Totals!B3</f>
        <v>0</v>
      </c>
      <c r="C3" s="95"/>
      <c r="D3" s="95"/>
    </row>
    <row r="4" spans="1:4" ht="36.75" customHeight="1" x14ac:dyDescent="0.25">
      <c r="A4" s="30" t="str">
        <f>+Totals!A4</f>
        <v>Name of Staff Member (LN, FN)</v>
      </c>
      <c r="B4" s="48">
        <f>+Totals!B4</f>
        <v>0</v>
      </c>
      <c r="C4" s="50"/>
      <c r="D4" s="50"/>
    </row>
    <row r="5" spans="1:4" s="1" customFormat="1" ht="18" x14ac:dyDescent="0.25">
      <c r="A5" s="51" t="s">
        <v>10</v>
      </c>
      <c r="B5" s="51" t="s">
        <v>0</v>
      </c>
      <c r="C5" s="52" t="s">
        <v>1</v>
      </c>
      <c r="D5" s="52" t="s">
        <v>2</v>
      </c>
    </row>
    <row r="6" spans="1:4" ht="15" x14ac:dyDescent="0.2">
      <c r="A6" s="67"/>
      <c r="B6" s="68" t="s">
        <v>75</v>
      </c>
      <c r="C6" s="69"/>
      <c r="D6" s="70"/>
    </row>
    <row r="7" spans="1:4" ht="15" x14ac:dyDescent="0.2">
      <c r="A7" s="53"/>
      <c r="B7" s="54"/>
      <c r="C7" s="55"/>
      <c r="D7" s="56">
        <f t="shared" ref="D7:D17" si="0">ROUND(C7*A7,0)</f>
        <v>0</v>
      </c>
    </row>
    <row r="8" spans="1:4" ht="15" x14ac:dyDescent="0.2">
      <c r="A8" s="53"/>
      <c r="B8" s="54"/>
      <c r="C8" s="55"/>
      <c r="D8" s="56">
        <f t="shared" si="0"/>
        <v>0</v>
      </c>
    </row>
    <row r="9" spans="1:4" ht="15" x14ac:dyDescent="0.2">
      <c r="A9" s="53"/>
      <c r="B9" s="54"/>
      <c r="C9" s="55"/>
      <c r="D9" s="56">
        <f t="shared" si="0"/>
        <v>0</v>
      </c>
    </row>
    <row r="10" spans="1:4" ht="15" x14ac:dyDescent="0.2">
      <c r="A10" s="53"/>
      <c r="B10" s="54"/>
      <c r="C10" s="55"/>
      <c r="D10" s="56">
        <f t="shared" si="0"/>
        <v>0</v>
      </c>
    </row>
    <row r="11" spans="1:4" ht="15" x14ac:dyDescent="0.2">
      <c r="A11" s="53"/>
      <c r="B11" s="54"/>
      <c r="C11" s="55"/>
      <c r="D11" s="56">
        <f t="shared" si="0"/>
        <v>0</v>
      </c>
    </row>
    <row r="12" spans="1:4" ht="15" x14ac:dyDescent="0.2">
      <c r="A12" s="53"/>
      <c r="B12" s="54"/>
      <c r="C12" s="55"/>
      <c r="D12" s="56">
        <f t="shared" si="0"/>
        <v>0</v>
      </c>
    </row>
    <row r="13" spans="1:4" ht="15" x14ac:dyDescent="0.2">
      <c r="A13" s="53"/>
      <c r="B13" s="54"/>
      <c r="C13" s="55"/>
      <c r="D13" s="56">
        <f t="shared" si="0"/>
        <v>0</v>
      </c>
    </row>
    <row r="14" spans="1:4" ht="15" x14ac:dyDescent="0.2">
      <c r="A14" s="53"/>
      <c r="B14" s="54"/>
      <c r="C14" s="55"/>
      <c r="D14" s="56">
        <f t="shared" si="0"/>
        <v>0</v>
      </c>
    </row>
    <row r="15" spans="1:4" ht="15" x14ac:dyDescent="0.2">
      <c r="A15" s="53"/>
      <c r="B15" s="54"/>
      <c r="C15" s="55"/>
      <c r="D15" s="56">
        <f t="shared" si="0"/>
        <v>0</v>
      </c>
    </row>
    <row r="16" spans="1:4" ht="15" x14ac:dyDescent="0.2">
      <c r="A16" s="53"/>
      <c r="B16" s="54"/>
      <c r="C16" s="55"/>
      <c r="D16" s="56">
        <f t="shared" si="0"/>
        <v>0</v>
      </c>
    </row>
    <row r="17" spans="1:4" ht="15" x14ac:dyDescent="0.2">
      <c r="A17" s="53"/>
      <c r="B17" s="54"/>
      <c r="C17" s="55"/>
      <c r="D17" s="56">
        <f t="shared" si="0"/>
        <v>0</v>
      </c>
    </row>
    <row r="18" spans="1:4" s="1" customFormat="1" ht="18" x14ac:dyDescent="0.25">
      <c r="A18" s="57"/>
      <c r="B18" s="57"/>
      <c r="C18" s="58" t="s">
        <v>3</v>
      </c>
      <c r="D18" s="59">
        <f>SUM(D6:D17)</f>
        <v>0</v>
      </c>
    </row>
  </sheetData>
  <sheetProtection algorithmName="SHA-512" hashValue="P3E6BmHqq5dqLUGEdTeK6KH6EJ7rzELcF7MDBlDH6EAMwZccuIhFNr725WhOzLk66J5h21yp3c5IFmsW+2MwBQ==" saltValue="oMk1AlKcd2wOUMSuoEX2Qg==" spinCount="100000" sheet="1" formatCells="0" formatColumns="0" formatRows="0" insertRows="0" deleteRows="0" sort="0"/>
  <mergeCells count="1">
    <mergeCell ref="C2:D3"/>
  </mergeCells>
  <pageMargins left="1" right="1" top="1" bottom="1" header="0.5" footer="0.5"/>
  <pageSetup scale="87" orientation="landscape" horizontalDpi="300" verticalDpi="300" r:id="rId1"/>
  <headerFooter alignWithMargins="0">
    <oddFooter>&amp;L&amp;F&amp;C&amp;A&amp;R&amp;D, &amp;T</oddFooter>
  </headerFooter>
  <legacyDrawing r:id="rId2"/>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87">
    <pageSetUpPr fitToPage="1"/>
  </sheetPr>
  <dimension ref="A1:D18"/>
  <sheetViews>
    <sheetView showGridLines="0" zoomScale="85" zoomScaleNormal="85" zoomScaleSheetLayoutView="75" workbookViewId="0">
      <pane ySplit="5" topLeftCell="A6" activePane="bottomLeft" state="frozen"/>
      <selection activeCell="A7" sqref="A7"/>
      <selection pane="bottomLeft" activeCell="A7" sqref="A7"/>
    </sheetView>
  </sheetViews>
  <sheetFormatPr defaultRowHeight="12.75" x14ac:dyDescent="0.2"/>
  <cols>
    <col min="1" max="1" width="24.28515625" style="11" customWidth="1"/>
    <col min="2" max="2" width="80.7109375" style="11" customWidth="1"/>
    <col min="3" max="3" width="16.7109375" style="11" customWidth="1"/>
    <col min="4" max="4" width="20.42578125" style="11" customWidth="1"/>
    <col min="5" max="16384" width="9.140625" style="11"/>
  </cols>
  <sheetData>
    <row r="1" spans="1:4" ht="22.5" customHeight="1" x14ac:dyDescent="0.25">
      <c r="A1" s="28" t="str">
        <f>'122 - Prof Subs Wages'!A1</f>
        <v>Building</v>
      </c>
      <c r="B1" s="48">
        <f>+Totals!B1</f>
        <v>0</v>
      </c>
    </row>
    <row r="2" spans="1:4" ht="27" customHeight="1" x14ac:dyDescent="0.25">
      <c r="A2" s="28" t="str">
        <f>'122 - Prof Subs Wages'!A2</f>
        <v>Grade Level</v>
      </c>
      <c r="B2" s="48">
        <f>+Totals!B2</f>
        <v>0</v>
      </c>
      <c r="C2" s="94" t="s">
        <v>112</v>
      </c>
      <c r="D2" s="94"/>
    </row>
    <row r="3" spans="1:4" ht="36" x14ac:dyDescent="0.25">
      <c r="A3" s="28" t="str">
        <f>'122 - Prof Subs Wages'!A3</f>
        <v>4-Digit Function + Subject</v>
      </c>
      <c r="B3" s="48">
        <f>+Totals!B3</f>
        <v>0</v>
      </c>
      <c r="C3" s="95"/>
      <c r="D3" s="95"/>
    </row>
    <row r="4" spans="1:4" ht="32.25" customHeight="1" x14ac:dyDescent="0.25">
      <c r="A4" s="30" t="str">
        <f>+Totals!A4</f>
        <v>Name of Staff Member (LN, FN)</v>
      </c>
      <c r="B4" s="48">
        <f>+Totals!B4</f>
        <v>0</v>
      </c>
      <c r="C4" s="50"/>
      <c r="D4" s="50"/>
    </row>
    <row r="5" spans="1:4" s="1" customFormat="1" ht="18" x14ac:dyDescent="0.25">
      <c r="A5" s="51" t="s">
        <v>10</v>
      </c>
      <c r="B5" s="51" t="s">
        <v>0</v>
      </c>
      <c r="C5" s="52" t="s">
        <v>1</v>
      </c>
      <c r="D5" s="52" t="s">
        <v>2</v>
      </c>
    </row>
    <row r="6" spans="1:4" ht="15" x14ac:dyDescent="0.2">
      <c r="A6" s="67"/>
      <c r="B6" s="68" t="s">
        <v>75</v>
      </c>
      <c r="C6" s="69"/>
      <c r="D6" s="70"/>
    </row>
    <row r="7" spans="1:4" ht="15" x14ac:dyDescent="0.2">
      <c r="A7" s="53"/>
      <c r="B7" s="54"/>
      <c r="C7" s="55"/>
      <c r="D7" s="56">
        <f t="shared" ref="D7:D17" si="0">ROUND(C7*A7,0)</f>
        <v>0</v>
      </c>
    </row>
    <row r="8" spans="1:4" ht="15" x14ac:dyDescent="0.2">
      <c r="A8" s="53"/>
      <c r="B8" s="54"/>
      <c r="C8" s="55"/>
      <c r="D8" s="56">
        <f t="shared" si="0"/>
        <v>0</v>
      </c>
    </row>
    <row r="9" spans="1:4" ht="15" x14ac:dyDescent="0.2">
      <c r="A9" s="53"/>
      <c r="B9" s="54"/>
      <c r="C9" s="55"/>
      <c r="D9" s="56">
        <f t="shared" si="0"/>
        <v>0</v>
      </c>
    </row>
    <row r="10" spans="1:4" ht="15" x14ac:dyDescent="0.2">
      <c r="A10" s="53"/>
      <c r="B10" s="54"/>
      <c r="C10" s="55"/>
      <c r="D10" s="56">
        <f t="shared" si="0"/>
        <v>0</v>
      </c>
    </row>
    <row r="11" spans="1:4" ht="15" x14ac:dyDescent="0.2">
      <c r="A11" s="53"/>
      <c r="B11" s="54"/>
      <c r="C11" s="55"/>
      <c r="D11" s="56">
        <f t="shared" si="0"/>
        <v>0</v>
      </c>
    </row>
    <row r="12" spans="1:4" ht="15" x14ac:dyDescent="0.2">
      <c r="A12" s="53"/>
      <c r="B12" s="54"/>
      <c r="C12" s="55"/>
      <c r="D12" s="56">
        <f t="shared" si="0"/>
        <v>0</v>
      </c>
    </row>
    <row r="13" spans="1:4" ht="15" x14ac:dyDescent="0.2">
      <c r="A13" s="53"/>
      <c r="B13" s="54"/>
      <c r="C13" s="55"/>
      <c r="D13" s="56">
        <f t="shared" si="0"/>
        <v>0</v>
      </c>
    </row>
    <row r="14" spans="1:4" ht="15" x14ac:dyDescent="0.2">
      <c r="A14" s="53"/>
      <c r="B14" s="54"/>
      <c r="C14" s="55"/>
      <c r="D14" s="56">
        <f t="shared" si="0"/>
        <v>0</v>
      </c>
    </row>
    <row r="15" spans="1:4" ht="15" x14ac:dyDescent="0.2">
      <c r="A15" s="53"/>
      <c r="B15" s="54"/>
      <c r="C15" s="55"/>
      <c r="D15" s="56">
        <f t="shared" si="0"/>
        <v>0</v>
      </c>
    </row>
    <row r="16" spans="1:4" ht="15" x14ac:dyDescent="0.2">
      <c r="A16" s="53"/>
      <c r="B16" s="54"/>
      <c r="C16" s="55"/>
      <c r="D16" s="56">
        <f t="shared" si="0"/>
        <v>0</v>
      </c>
    </row>
    <row r="17" spans="1:4" ht="15" x14ac:dyDescent="0.2">
      <c r="A17" s="53"/>
      <c r="B17" s="54"/>
      <c r="C17" s="55"/>
      <c r="D17" s="56">
        <f t="shared" si="0"/>
        <v>0</v>
      </c>
    </row>
    <row r="18" spans="1:4" s="1" customFormat="1" ht="18" x14ac:dyDescent="0.25">
      <c r="A18" s="57"/>
      <c r="B18" s="57"/>
      <c r="C18" s="58" t="s">
        <v>3</v>
      </c>
      <c r="D18" s="59">
        <f>SUM(D6:D17)</f>
        <v>0</v>
      </c>
    </row>
  </sheetData>
  <sheetProtection algorithmName="SHA-512" hashValue="CAQgAtgibn3///iaYYA1OeQDBFLg2cCCYGNwjm17wGZfzFKR+Ygsl2POiqsc3uwkbS+RXRZbBRIFND9/YYXZQw==" saltValue="kT0YM+XcaF0kygvh6Ez9vw==" spinCount="100000" sheet="1" formatCells="0" formatColumns="0" formatRows="0" insertRows="0" deleteRows="0" sort="0"/>
  <mergeCells count="1">
    <mergeCell ref="C2:D3"/>
  </mergeCells>
  <pageMargins left="1" right="1" top="1" bottom="1" header="0.5" footer="0.5"/>
  <pageSetup scale="87" orientation="landscape" horizontalDpi="300" verticalDpi="300" r:id="rId1"/>
  <headerFooter alignWithMargins="0">
    <oddFooter>&amp;L&amp;F&amp;C&amp;A&amp;R&amp;D, &amp;T</oddFooter>
  </headerFooter>
  <legacyDrawing r:id="rId2"/>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88">
    <pageSetUpPr fitToPage="1"/>
  </sheetPr>
  <dimension ref="A1:D18"/>
  <sheetViews>
    <sheetView showGridLines="0" zoomScale="85" zoomScaleNormal="85" zoomScaleSheetLayoutView="75" workbookViewId="0">
      <pane ySplit="5" topLeftCell="A6" activePane="bottomLeft" state="frozen"/>
      <selection activeCell="A7" sqref="A7"/>
      <selection pane="bottomLeft" activeCell="A7" sqref="A7"/>
    </sheetView>
  </sheetViews>
  <sheetFormatPr defaultRowHeight="12.75" x14ac:dyDescent="0.2"/>
  <cols>
    <col min="1" max="1" width="24.28515625" style="11" customWidth="1"/>
    <col min="2" max="2" width="80.7109375" style="11" customWidth="1"/>
    <col min="3" max="3" width="16.7109375" style="11" customWidth="1"/>
    <col min="4" max="4" width="20.42578125" style="11" customWidth="1"/>
    <col min="5" max="16384" width="9.140625" style="11"/>
  </cols>
  <sheetData>
    <row r="1" spans="1:4" ht="22.5" customHeight="1" x14ac:dyDescent="0.25">
      <c r="A1" s="28" t="str">
        <f>'122 - Prof Subs Wages'!A1</f>
        <v>Building</v>
      </c>
      <c r="B1" s="48">
        <f>+Totals!B1</f>
        <v>0</v>
      </c>
    </row>
    <row r="2" spans="1:4" ht="27" customHeight="1" x14ac:dyDescent="0.25">
      <c r="A2" s="28" t="str">
        <f>'122 - Prof Subs Wages'!A2</f>
        <v>Grade Level</v>
      </c>
      <c r="B2" s="48">
        <f>+Totals!B2</f>
        <v>0</v>
      </c>
      <c r="C2" s="94" t="s">
        <v>113</v>
      </c>
      <c r="D2" s="94"/>
    </row>
    <row r="3" spans="1:4" ht="36" x14ac:dyDescent="0.25">
      <c r="A3" s="28" t="str">
        <f>'122 - Prof Subs Wages'!A3</f>
        <v>4-Digit Function + Subject</v>
      </c>
      <c r="B3" s="48">
        <f>+Totals!B3</f>
        <v>0</v>
      </c>
      <c r="C3" s="95"/>
      <c r="D3" s="95"/>
    </row>
    <row r="4" spans="1:4" ht="34.5" customHeight="1" x14ac:dyDescent="0.25">
      <c r="A4" s="30" t="str">
        <f>+Totals!A4</f>
        <v>Name of Staff Member (LN, FN)</v>
      </c>
      <c r="B4" s="48">
        <f>+Totals!B4</f>
        <v>0</v>
      </c>
      <c r="C4" s="50"/>
      <c r="D4" s="50"/>
    </row>
    <row r="5" spans="1:4" s="1" customFormat="1" ht="18" x14ac:dyDescent="0.25">
      <c r="A5" s="51" t="s">
        <v>10</v>
      </c>
      <c r="B5" s="51" t="s">
        <v>0</v>
      </c>
      <c r="C5" s="52" t="s">
        <v>1</v>
      </c>
      <c r="D5" s="52" t="s">
        <v>2</v>
      </c>
    </row>
    <row r="6" spans="1:4" ht="15" x14ac:dyDescent="0.2">
      <c r="A6" s="67"/>
      <c r="B6" s="68" t="s">
        <v>75</v>
      </c>
      <c r="C6" s="69"/>
      <c r="D6" s="70"/>
    </row>
    <row r="7" spans="1:4" ht="15" x14ac:dyDescent="0.2">
      <c r="A7" s="53"/>
      <c r="B7" s="54"/>
      <c r="C7" s="55"/>
      <c r="D7" s="56">
        <f t="shared" ref="D7:D17" si="0">ROUND(C7*A7,0)</f>
        <v>0</v>
      </c>
    </row>
    <row r="8" spans="1:4" ht="15" x14ac:dyDescent="0.2">
      <c r="A8" s="53"/>
      <c r="B8" s="54"/>
      <c r="C8" s="55"/>
      <c r="D8" s="56">
        <f t="shared" si="0"/>
        <v>0</v>
      </c>
    </row>
    <row r="9" spans="1:4" ht="15" x14ac:dyDescent="0.2">
      <c r="A9" s="53"/>
      <c r="B9" s="54"/>
      <c r="C9" s="55"/>
      <c r="D9" s="56">
        <f t="shared" si="0"/>
        <v>0</v>
      </c>
    </row>
    <row r="10" spans="1:4" ht="15" x14ac:dyDescent="0.2">
      <c r="A10" s="53"/>
      <c r="B10" s="54"/>
      <c r="C10" s="55"/>
      <c r="D10" s="56">
        <f t="shared" si="0"/>
        <v>0</v>
      </c>
    </row>
    <row r="11" spans="1:4" ht="15" x14ac:dyDescent="0.2">
      <c r="A11" s="53"/>
      <c r="B11" s="54"/>
      <c r="C11" s="55"/>
      <c r="D11" s="56">
        <f t="shared" si="0"/>
        <v>0</v>
      </c>
    </row>
    <row r="12" spans="1:4" ht="15" x14ac:dyDescent="0.2">
      <c r="A12" s="53"/>
      <c r="B12" s="54"/>
      <c r="C12" s="55"/>
      <c r="D12" s="56">
        <f t="shared" si="0"/>
        <v>0</v>
      </c>
    </row>
    <row r="13" spans="1:4" ht="15" x14ac:dyDescent="0.2">
      <c r="A13" s="53"/>
      <c r="B13" s="54"/>
      <c r="C13" s="55"/>
      <c r="D13" s="56">
        <f t="shared" si="0"/>
        <v>0</v>
      </c>
    </row>
    <row r="14" spans="1:4" ht="15" x14ac:dyDescent="0.2">
      <c r="A14" s="53"/>
      <c r="B14" s="54"/>
      <c r="C14" s="55"/>
      <c r="D14" s="56">
        <f>ROUND(C14*A14,0)</f>
        <v>0</v>
      </c>
    </row>
    <row r="15" spans="1:4" ht="15" x14ac:dyDescent="0.2">
      <c r="A15" s="53"/>
      <c r="B15" s="54"/>
      <c r="C15" s="55"/>
      <c r="D15" s="56">
        <f t="shared" si="0"/>
        <v>0</v>
      </c>
    </row>
    <row r="16" spans="1:4" ht="15" x14ac:dyDescent="0.2">
      <c r="A16" s="53"/>
      <c r="B16" s="54"/>
      <c r="C16" s="55"/>
      <c r="D16" s="56">
        <f t="shared" si="0"/>
        <v>0</v>
      </c>
    </row>
    <row r="17" spans="1:4" ht="15" x14ac:dyDescent="0.2">
      <c r="A17" s="53"/>
      <c r="B17" s="54"/>
      <c r="C17" s="55"/>
      <c r="D17" s="56">
        <f t="shared" si="0"/>
        <v>0</v>
      </c>
    </row>
    <row r="18" spans="1:4" s="1" customFormat="1" ht="18" x14ac:dyDescent="0.25">
      <c r="A18" s="57"/>
      <c r="B18" s="57"/>
      <c r="C18" s="58" t="s">
        <v>3</v>
      </c>
      <c r="D18" s="59">
        <f>SUM(D6:D17)</f>
        <v>0</v>
      </c>
    </row>
  </sheetData>
  <sheetProtection algorithmName="SHA-512" hashValue="otfRtQomu8LjCJeOKEYSgQsybqSwtSDwFhKfEGebgidPe8n4vRLza0JcYdaD6DnkdwKz7YNiDEjcjlBmlch/wQ==" saltValue="zk4fg8kwiRf4A71bzldCog==" spinCount="100000" sheet="1" formatCells="0" formatColumns="0" formatRows="0" insertRows="0" deleteRows="0" sort="0"/>
  <mergeCells count="1">
    <mergeCell ref="C2:D3"/>
  </mergeCells>
  <pageMargins left="1" right="1" top="1" bottom="1" header="0.5" footer="0.5"/>
  <pageSetup scale="87" orientation="landscape" horizontalDpi="300" verticalDpi="300" r:id="rId1"/>
  <headerFooter alignWithMargins="0">
    <oddFooter>&amp;L&amp;F&amp;C&amp;A&amp;R&amp;D, &amp;T</oddFooter>
  </headerFooter>
  <legacyDrawing r:id="rId2"/>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89">
    <pageSetUpPr fitToPage="1"/>
  </sheetPr>
  <dimension ref="A1:D18"/>
  <sheetViews>
    <sheetView showGridLines="0" zoomScale="85" zoomScaleNormal="85" zoomScaleSheetLayoutView="75" workbookViewId="0">
      <pane ySplit="5" topLeftCell="A6" activePane="bottomLeft" state="frozen"/>
      <selection activeCell="A7" sqref="A7"/>
      <selection pane="bottomLeft" activeCell="A7" sqref="A7"/>
    </sheetView>
  </sheetViews>
  <sheetFormatPr defaultRowHeight="12.75" x14ac:dyDescent="0.2"/>
  <cols>
    <col min="1" max="1" width="24.28515625" style="11" customWidth="1"/>
    <col min="2" max="2" width="80.7109375" style="11" customWidth="1"/>
    <col min="3" max="3" width="16.7109375" style="11" customWidth="1"/>
    <col min="4" max="4" width="20.42578125" style="11" customWidth="1"/>
    <col min="5" max="16384" width="9.140625" style="11"/>
  </cols>
  <sheetData>
    <row r="1" spans="1:4" ht="22.5" customHeight="1" x14ac:dyDescent="0.25">
      <c r="A1" s="28" t="str">
        <f>'122 - Prof Subs Wages'!A1</f>
        <v>Building</v>
      </c>
      <c r="B1" s="48">
        <f>+Totals!B1</f>
        <v>0</v>
      </c>
    </row>
    <row r="2" spans="1:4" ht="27" customHeight="1" x14ac:dyDescent="0.25">
      <c r="A2" s="28" t="str">
        <f>'122 - Prof Subs Wages'!A2</f>
        <v>Grade Level</v>
      </c>
      <c r="B2" s="48">
        <f>+Totals!B2</f>
        <v>0</v>
      </c>
      <c r="C2" s="94" t="s">
        <v>17</v>
      </c>
      <c r="D2" s="94"/>
    </row>
    <row r="3" spans="1:4" ht="36" x14ac:dyDescent="0.25">
      <c r="A3" s="28" t="str">
        <f>'122 - Prof Subs Wages'!A3</f>
        <v>4-Digit Function + Subject</v>
      </c>
      <c r="B3" s="48">
        <f>+Totals!B3</f>
        <v>0</v>
      </c>
      <c r="C3" s="95"/>
      <c r="D3" s="95"/>
    </row>
    <row r="4" spans="1:4" ht="33" customHeight="1" x14ac:dyDescent="0.25">
      <c r="A4" s="30" t="str">
        <f>+Totals!A4</f>
        <v>Name of Staff Member (LN, FN)</v>
      </c>
      <c r="B4" s="48">
        <f>+Totals!B4</f>
        <v>0</v>
      </c>
      <c r="C4" s="50"/>
      <c r="D4" s="50"/>
    </row>
    <row r="5" spans="1:4" s="1" customFormat="1" ht="18" x14ac:dyDescent="0.25">
      <c r="A5" s="51" t="s">
        <v>10</v>
      </c>
      <c r="B5" s="51" t="s">
        <v>0</v>
      </c>
      <c r="C5" s="52" t="s">
        <v>1</v>
      </c>
      <c r="D5" s="52" t="s">
        <v>2</v>
      </c>
    </row>
    <row r="6" spans="1:4" ht="15" x14ac:dyDescent="0.2">
      <c r="A6" s="67"/>
      <c r="B6" s="68" t="s">
        <v>75</v>
      </c>
      <c r="C6" s="69"/>
      <c r="D6" s="70"/>
    </row>
    <row r="7" spans="1:4" ht="15" x14ac:dyDescent="0.2">
      <c r="A7" s="53"/>
      <c r="B7" s="54"/>
      <c r="C7" s="55"/>
      <c r="D7" s="56">
        <f t="shared" ref="D7:D17" si="0">ROUND(C7*A7,0)</f>
        <v>0</v>
      </c>
    </row>
    <row r="8" spans="1:4" ht="15" x14ac:dyDescent="0.2">
      <c r="A8" s="53"/>
      <c r="B8" s="54"/>
      <c r="C8" s="55"/>
      <c r="D8" s="56">
        <f t="shared" si="0"/>
        <v>0</v>
      </c>
    </row>
    <row r="9" spans="1:4" ht="15" x14ac:dyDescent="0.2">
      <c r="A9" s="53"/>
      <c r="B9" s="54"/>
      <c r="C9" s="55"/>
      <c r="D9" s="56">
        <f t="shared" si="0"/>
        <v>0</v>
      </c>
    </row>
    <row r="10" spans="1:4" ht="15" x14ac:dyDescent="0.2">
      <c r="A10" s="53"/>
      <c r="B10" s="54"/>
      <c r="C10" s="55"/>
      <c r="D10" s="56">
        <f t="shared" si="0"/>
        <v>0</v>
      </c>
    </row>
    <row r="11" spans="1:4" ht="15" x14ac:dyDescent="0.2">
      <c r="A11" s="53"/>
      <c r="B11" s="54"/>
      <c r="C11" s="55"/>
      <c r="D11" s="56">
        <f t="shared" si="0"/>
        <v>0</v>
      </c>
    </row>
    <row r="12" spans="1:4" ht="15" x14ac:dyDescent="0.2">
      <c r="A12" s="53"/>
      <c r="B12" s="54"/>
      <c r="C12" s="55"/>
      <c r="D12" s="56">
        <f t="shared" si="0"/>
        <v>0</v>
      </c>
    </row>
    <row r="13" spans="1:4" ht="15" x14ac:dyDescent="0.2">
      <c r="A13" s="53"/>
      <c r="B13" s="54"/>
      <c r="C13" s="55"/>
      <c r="D13" s="56">
        <f t="shared" si="0"/>
        <v>0</v>
      </c>
    </row>
    <row r="14" spans="1:4" ht="15" x14ac:dyDescent="0.2">
      <c r="A14" s="53"/>
      <c r="B14" s="54"/>
      <c r="C14" s="55"/>
      <c r="D14" s="56">
        <f t="shared" si="0"/>
        <v>0</v>
      </c>
    </row>
    <row r="15" spans="1:4" ht="15" x14ac:dyDescent="0.2">
      <c r="A15" s="53"/>
      <c r="B15" s="54"/>
      <c r="C15" s="55"/>
      <c r="D15" s="56">
        <f t="shared" si="0"/>
        <v>0</v>
      </c>
    </row>
    <row r="16" spans="1:4" ht="15" x14ac:dyDescent="0.2">
      <c r="A16" s="53"/>
      <c r="B16" s="54"/>
      <c r="C16" s="55"/>
      <c r="D16" s="56">
        <f t="shared" si="0"/>
        <v>0</v>
      </c>
    </row>
    <row r="17" spans="1:4" ht="15" x14ac:dyDescent="0.2">
      <c r="A17" s="53"/>
      <c r="B17" s="54"/>
      <c r="C17" s="55"/>
      <c r="D17" s="56">
        <f t="shared" si="0"/>
        <v>0</v>
      </c>
    </row>
    <row r="18" spans="1:4" s="1" customFormat="1" ht="18" x14ac:dyDescent="0.25">
      <c r="A18" s="57"/>
      <c r="B18" s="57"/>
      <c r="C18" s="58" t="s">
        <v>3</v>
      </c>
      <c r="D18" s="59">
        <f>SUM(D6:D17)</f>
        <v>0</v>
      </c>
    </row>
  </sheetData>
  <sheetProtection algorithmName="SHA-512" hashValue="jOpkxidKnTg5DHfDqkIlsblcB3M2Ah/CBXgT5lOkVaJVN7DYhpL4hd9m9TnjB8vx91gI20frWWa0AhxB/fGNVw==" saltValue="cc+1vwlNsn2nBgkhHeD6Lg==" spinCount="100000" sheet="1" formatCells="0" formatColumns="0" formatRows="0" insertRows="0" deleteRows="0" sort="0"/>
  <mergeCells count="1">
    <mergeCell ref="C2:D3"/>
  </mergeCells>
  <pageMargins left="1" right="1" top="1" bottom="1" header="0.5" footer="0.5"/>
  <pageSetup scale="87" orientation="landscape" horizontalDpi="300" verticalDpi="300" r:id="rId1"/>
  <headerFooter alignWithMargins="0">
    <oddFooter>&amp;L&amp;F&amp;C&amp;A&amp;R&amp;D, &amp;T</oddFooter>
  </headerFooter>
  <legacyDrawing r:id="rId2"/>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90">
    <pageSetUpPr fitToPage="1"/>
  </sheetPr>
  <dimension ref="A1:D18"/>
  <sheetViews>
    <sheetView showGridLines="0" zoomScale="85" zoomScaleNormal="85" zoomScaleSheetLayoutView="75" workbookViewId="0">
      <pane ySplit="5" topLeftCell="A6" activePane="bottomLeft" state="frozen"/>
      <selection activeCell="A7" sqref="A7"/>
      <selection pane="bottomLeft" activeCell="A7" sqref="A7"/>
    </sheetView>
  </sheetViews>
  <sheetFormatPr defaultRowHeight="12.75" x14ac:dyDescent="0.2"/>
  <cols>
    <col min="1" max="1" width="24.28515625" style="11" customWidth="1"/>
    <col min="2" max="2" width="80.7109375" style="11" customWidth="1"/>
    <col min="3" max="3" width="16.7109375" style="11" customWidth="1"/>
    <col min="4" max="4" width="20.42578125" style="11" customWidth="1"/>
    <col min="5" max="16384" width="9.140625" style="11"/>
  </cols>
  <sheetData>
    <row r="1" spans="1:4" ht="22.5" customHeight="1" x14ac:dyDescent="0.25">
      <c r="A1" s="28" t="str">
        <f>'122 - Prof Subs Wages'!A1</f>
        <v>Building</v>
      </c>
      <c r="B1" s="48">
        <f>+Totals!B1</f>
        <v>0</v>
      </c>
    </row>
    <row r="2" spans="1:4" ht="27" customHeight="1" x14ac:dyDescent="0.25">
      <c r="A2" s="28" t="str">
        <f>'122 - Prof Subs Wages'!A2</f>
        <v>Grade Level</v>
      </c>
      <c r="B2" s="48">
        <f>+Totals!B2</f>
        <v>0</v>
      </c>
      <c r="C2" s="94" t="s">
        <v>114</v>
      </c>
      <c r="D2" s="94"/>
    </row>
    <row r="3" spans="1:4" ht="36" x14ac:dyDescent="0.25">
      <c r="A3" s="28" t="str">
        <f>'122 - Prof Subs Wages'!A3</f>
        <v>4-Digit Function + Subject</v>
      </c>
      <c r="B3" s="48">
        <f>+Totals!B3</f>
        <v>0</v>
      </c>
      <c r="C3" s="95"/>
      <c r="D3" s="95"/>
    </row>
    <row r="4" spans="1:4" ht="35.25" customHeight="1" x14ac:dyDescent="0.25">
      <c r="A4" s="30" t="str">
        <f>+Totals!A4</f>
        <v>Name of Staff Member (LN, FN)</v>
      </c>
      <c r="B4" s="48">
        <f>+Totals!B4</f>
        <v>0</v>
      </c>
      <c r="C4" s="50"/>
      <c r="D4" s="50"/>
    </row>
    <row r="5" spans="1:4" s="1" customFormat="1" ht="18" x14ac:dyDescent="0.25">
      <c r="A5" s="51" t="s">
        <v>10</v>
      </c>
      <c r="B5" s="51" t="s">
        <v>0</v>
      </c>
      <c r="C5" s="52" t="s">
        <v>1</v>
      </c>
      <c r="D5" s="52" t="s">
        <v>2</v>
      </c>
    </row>
    <row r="6" spans="1:4" ht="15" x14ac:dyDescent="0.2">
      <c r="A6" s="67"/>
      <c r="B6" s="68" t="s">
        <v>75</v>
      </c>
      <c r="C6" s="69"/>
      <c r="D6" s="70"/>
    </row>
    <row r="7" spans="1:4" ht="15" x14ac:dyDescent="0.2">
      <c r="A7" s="53"/>
      <c r="B7" s="54"/>
      <c r="C7" s="55"/>
      <c r="D7" s="56">
        <f>ROUND(C7*A7,0)</f>
        <v>0</v>
      </c>
    </row>
    <row r="8" spans="1:4" ht="15" x14ac:dyDescent="0.2">
      <c r="A8" s="53"/>
      <c r="B8" s="54"/>
      <c r="C8" s="55"/>
      <c r="D8" s="56">
        <f t="shared" ref="D8:D17" si="0">ROUND(C8*A8,0)</f>
        <v>0</v>
      </c>
    </row>
    <row r="9" spans="1:4" ht="15" x14ac:dyDescent="0.2">
      <c r="A9" s="53"/>
      <c r="B9" s="54"/>
      <c r="C9" s="55"/>
      <c r="D9" s="56">
        <f t="shared" si="0"/>
        <v>0</v>
      </c>
    </row>
    <row r="10" spans="1:4" ht="15" x14ac:dyDescent="0.2">
      <c r="A10" s="53"/>
      <c r="B10" s="54"/>
      <c r="C10" s="55"/>
      <c r="D10" s="56">
        <f t="shared" si="0"/>
        <v>0</v>
      </c>
    </row>
    <row r="11" spans="1:4" ht="15" x14ac:dyDescent="0.2">
      <c r="A11" s="53"/>
      <c r="B11" s="54"/>
      <c r="C11" s="55"/>
      <c r="D11" s="56">
        <f t="shared" si="0"/>
        <v>0</v>
      </c>
    </row>
    <row r="12" spans="1:4" ht="15" x14ac:dyDescent="0.2">
      <c r="A12" s="53"/>
      <c r="B12" s="54"/>
      <c r="C12" s="55"/>
      <c r="D12" s="56">
        <f t="shared" si="0"/>
        <v>0</v>
      </c>
    </row>
    <row r="13" spans="1:4" ht="15" x14ac:dyDescent="0.2">
      <c r="A13" s="53"/>
      <c r="B13" s="54"/>
      <c r="C13" s="55"/>
      <c r="D13" s="56">
        <f t="shared" si="0"/>
        <v>0</v>
      </c>
    </row>
    <row r="14" spans="1:4" ht="15" x14ac:dyDescent="0.2">
      <c r="A14" s="53"/>
      <c r="B14" s="54"/>
      <c r="C14" s="55"/>
      <c r="D14" s="56">
        <f t="shared" si="0"/>
        <v>0</v>
      </c>
    </row>
    <row r="15" spans="1:4" ht="15" x14ac:dyDescent="0.2">
      <c r="A15" s="53"/>
      <c r="B15" s="54"/>
      <c r="C15" s="55"/>
      <c r="D15" s="56">
        <f t="shared" si="0"/>
        <v>0</v>
      </c>
    </row>
    <row r="16" spans="1:4" ht="15" x14ac:dyDescent="0.2">
      <c r="A16" s="53"/>
      <c r="B16" s="54"/>
      <c r="C16" s="55"/>
      <c r="D16" s="56">
        <f t="shared" si="0"/>
        <v>0</v>
      </c>
    </row>
    <row r="17" spans="1:4" ht="15" x14ac:dyDescent="0.2">
      <c r="A17" s="53"/>
      <c r="B17" s="54"/>
      <c r="C17" s="55"/>
      <c r="D17" s="56">
        <f t="shared" si="0"/>
        <v>0</v>
      </c>
    </row>
    <row r="18" spans="1:4" s="1" customFormat="1" ht="18" x14ac:dyDescent="0.25">
      <c r="A18" s="57"/>
      <c r="B18" s="57"/>
      <c r="C18" s="58" t="s">
        <v>3</v>
      </c>
      <c r="D18" s="59">
        <f>SUM(D6:D17)</f>
        <v>0</v>
      </c>
    </row>
  </sheetData>
  <sheetProtection algorithmName="SHA-512" hashValue="hQebwg36HrSV+8aGGzzziptxQcF9kQ41RgTw1WvKZeBF8zDE/9GqZJ5ZtsFUvkyFy/1ltPHf645E+GsBWahi+A==" saltValue="uidMoH7ocrr/ZAFAqRz/tA==" spinCount="100000" sheet="1" formatCells="0" formatColumns="0" formatRows="0" insertRows="0" deleteRows="0" sort="0"/>
  <mergeCells count="1">
    <mergeCell ref="C2:D3"/>
  </mergeCells>
  <pageMargins left="1" right="1" top="1" bottom="1" header="0.5" footer="0.5"/>
  <pageSetup scale="87" orientation="landscape" horizontalDpi="300" verticalDpi="300" r:id="rId1"/>
  <headerFooter alignWithMargins="0">
    <oddFooter>&amp;L&amp;F&amp;C&amp;A&amp;R&amp;D, &amp;T</oddFooter>
  </headerFooter>
  <legacyDrawing r:id="rId2"/>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91">
    <pageSetUpPr fitToPage="1"/>
  </sheetPr>
  <dimension ref="A1:D18"/>
  <sheetViews>
    <sheetView showGridLines="0" zoomScale="85" zoomScaleNormal="85" zoomScaleSheetLayoutView="75" workbookViewId="0">
      <pane ySplit="5" topLeftCell="A6" activePane="bottomLeft" state="frozen"/>
      <selection activeCell="A7" sqref="A7"/>
      <selection pane="bottomLeft" activeCell="A7" sqref="A7"/>
    </sheetView>
  </sheetViews>
  <sheetFormatPr defaultRowHeight="12.75" x14ac:dyDescent="0.2"/>
  <cols>
    <col min="1" max="1" width="24.28515625" style="11" customWidth="1"/>
    <col min="2" max="2" width="80.7109375" style="11" customWidth="1"/>
    <col min="3" max="3" width="16.7109375" style="11" customWidth="1"/>
    <col min="4" max="4" width="20.42578125" style="11" customWidth="1"/>
    <col min="5" max="16384" width="9.140625" style="11"/>
  </cols>
  <sheetData>
    <row r="1" spans="1:4" ht="22.5" customHeight="1" x14ac:dyDescent="0.25">
      <c r="A1" s="28" t="str">
        <f>'122 - Prof Subs Wages'!A1</f>
        <v>Building</v>
      </c>
      <c r="B1" s="48">
        <f>+Totals!B1</f>
        <v>0</v>
      </c>
    </row>
    <row r="2" spans="1:4" ht="44.25" customHeight="1" x14ac:dyDescent="0.25">
      <c r="A2" s="28" t="str">
        <f>'122 - Prof Subs Wages'!A2</f>
        <v>Grade Level</v>
      </c>
      <c r="B2" s="48">
        <f>+Totals!B2</f>
        <v>0</v>
      </c>
      <c r="C2" s="94" t="s">
        <v>56</v>
      </c>
      <c r="D2" s="94"/>
    </row>
    <row r="3" spans="1:4" ht="45.75" customHeight="1" x14ac:dyDescent="0.25">
      <c r="A3" s="28" t="str">
        <f>'122 - Prof Subs Wages'!A3</f>
        <v>4-Digit Function + Subject</v>
      </c>
      <c r="B3" s="48">
        <f>+Totals!B3</f>
        <v>0</v>
      </c>
      <c r="C3" s="95"/>
      <c r="D3" s="95"/>
    </row>
    <row r="4" spans="1:4" ht="34.5" customHeight="1" x14ac:dyDescent="0.25">
      <c r="A4" s="30" t="str">
        <f>+Totals!A4</f>
        <v>Name of Staff Member (LN, FN)</v>
      </c>
      <c r="B4" s="48">
        <f>+Totals!B4</f>
        <v>0</v>
      </c>
      <c r="C4" s="50"/>
      <c r="D4" s="50"/>
    </row>
    <row r="5" spans="1:4" s="1" customFormat="1" ht="18" x14ac:dyDescent="0.25">
      <c r="A5" s="51" t="s">
        <v>10</v>
      </c>
      <c r="B5" s="51" t="s">
        <v>0</v>
      </c>
      <c r="C5" s="52" t="s">
        <v>1</v>
      </c>
      <c r="D5" s="52" t="s">
        <v>2</v>
      </c>
    </row>
    <row r="6" spans="1:4" ht="15" x14ac:dyDescent="0.2">
      <c r="A6" s="67"/>
      <c r="B6" s="68" t="s">
        <v>75</v>
      </c>
      <c r="C6" s="69"/>
      <c r="D6" s="70"/>
    </row>
    <row r="7" spans="1:4" ht="15" x14ac:dyDescent="0.2">
      <c r="A7" s="53"/>
      <c r="B7" s="54"/>
      <c r="C7" s="55"/>
      <c r="D7" s="56">
        <f>ROUND(C7*A7,0)</f>
        <v>0</v>
      </c>
    </row>
    <row r="8" spans="1:4" ht="15" x14ac:dyDescent="0.2">
      <c r="A8" s="53"/>
      <c r="B8" s="54"/>
      <c r="C8" s="55"/>
      <c r="D8" s="56">
        <f t="shared" ref="D8:D17" si="0">ROUND(C8*A8,0)</f>
        <v>0</v>
      </c>
    </row>
    <row r="9" spans="1:4" ht="15" x14ac:dyDescent="0.2">
      <c r="A9" s="53"/>
      <c r="B9" s="54"/>
      <c r="C9" s="55"/>
      <c r="D9" s="56">
        <f t="shared" si="0"/>
        <v>0</v>
      </c>
    </row>
    <row r="10" spans="1:4" ht="15" x14ac:dyDescent="0.2">
      <c r="A10" s="53"/>
      <c r="B10" s="54"/>
      <c r="C10" s="55"/>
      <c r="D10" s="56">
        <f t="shared" si="0"/>
        <v>0</v>
      </c>
    </row>
    <row r="11" spans="1:4" ht="15" x14ac:dyDescent="0.2">
      <c r="A11" s="53"/>
      <c r="B11" s="54"/>
      <c r="C11" s="55"/>
      <c r="D11" s="56">
        <f t="shared" si="0"/>
        <v>0</v>
      </c>
    </row>
    <row r="12" spans="1:4" ht="15" x14ac:dyDescent="0.2">
      <c r="A12" s="53"/>
      <c r="B12" s="54"/>
      <c r="C12" s="55"/>
      <c r="D12" s="56">
        <f t="shared" si="0"/>
        <v>0</v>
      </c>
    </row>
    <row r="13" spans="1:4" ht="15" x14ac:dyDescent="0.2">
      <c r="A13" s="53"/>
      <c r="B13" s="54"/>
      <c r="C13" s="55"/>
      <c r="D13" s="56">
        <f t="shared" si="0"/>
        <v>0</v>
      </c>
    </row>
    <row r="14" spans="1:4" ht="15" x14ac:dyDescent="0.2">
      <c r="A14" s="53"/>
      <c r="B14" s="54"/>
      <c r="C14" s="55"/>
      <c r="D14" s="56">
        <f t="shared" si="0"/>
        <v>0</v>
      </c>
    </row>
    <row r="15" spans="1:4" ht="15" x14ac:dyDescent="0.2">
      <c r="A15" s="53"/>
      <c r="B15" s="54"/>
      <c r="C15" s="55"/>
      <c r="D15" s="56">
        <f t="shared" si="0"/>
        <v>0</v>
      </c>
    </row>
    <row r="16" spans="1:4" ht="15" x14ac:dyDescent="0.2">
      <c r="A16" s="53"/>
      <c r="B16" s="54"/>
      <c r="C16" s="55"/>
      <c r="D16" s="56">
        <f t="shared" si="0"/>
        <v>0</v>
      </c>
    </row>
    <row r="17" spans="1:4" ht="15" x14ac:dyDescent="0.2">
      <c r="A17" s="53"/>
      <c r="B17" s="54"/>
      <c r="C17" s="55"/>
      <c r="D17" s="56">
        <f t="shared" si="0"/>
        <v>0</v>
      </c>
    </row>
    <row r="18" spans="1:4" s="1" customFormat="1" ht="18" x14ac:dyDescent="0.25">
      <c r="A18" s="57"/>
      <c r="B18" s="57"/>
      <c r="C18" s="58" t="s">
        <v>3</v>
      </c>
      <c r="D18" s="59">
        <f>SUM(D6:D17)</f>
        <v>0</v>
      </c>
    </row>
  </sheetData>
  <sheetProtection algorithmName="SHA-512" hashValue="X1mEbKMsQXxfxaOf1zGwaUCii41L3XAq6EXUSZN+sdG048FlpWDlQLJKAYPSh4fgtGUelIpfLVP+N8/AK5SLoA==" saltValue="efDW1Gsvw0Q4aGGPmoClOg==" spinCount="100000" sheet="1" formatCells="0" formatColumns="0" formatRows="0" insertRows="0" deleteRows="0" sort="0"/>
  <mergeCells count="1">
    <mergeCell ref="C2:D3"/>
  </mergeCells>
  <pageMargins left="1" right="1" top="1" bottom="1" header="0.5" footer="0.5"/>
  <pageSetup scale="87" orientation="landscape" horizontalDpi="300" verticalDpi="300" r:id="rId1"/>
  <headerFooter alignWithMargins="0">
    <oddFooter>&amp;L&amp;F&amp;C&amp;A&amp;R&amp;D, &amp;T</oddFooter>
  </headerFooter>
  <legacyDrawing r:id="rId2"/>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92">
    <pageSetUpPr fitToPage="1"/>
  </sheetPr>
  <dimension ref="A1:D18"/>
  <sheetViews>
    <sheetView showGridLines="0" zoomScale="85" zoomScaleNormal="85" zoomScaleSheetLayoutView="75" workbookViewId="0">
      <pane ySplit="5" topLeftCell="A6" activePane="bottomLeft" state="frozen"/>
      <selection activeCell="A7" sqref="A7"/>
      <selection pane="bottomLeft" activeCell="A7" sqref="A7"/>
    </sheetView>
  </sheetViews>
  <sheetFormatPr defaultRowHeight="12.75" x14ac:dyDescent="0.2"/>
  <cols>
    <col min="1" max="1" width="24.28515625" style="11" customWidth="1"/>
    <col min="2" max="2" width="80.7109375" style="11" customWidth="1"/>
    <col min="3" max="3" width="16.7109375" style="11" customWidth="1"/>
    <col min="4" max="4" width="20.42578125" style="11" customWidth="1"/>
    <col min="5" max="16384" width="9.140625" style="11"/>
  </cols>
  <sheetData>
    <row r="1" spans="1:4" ht="22.5" customHeight="1" x14ac:dyDescent="0.25">
      <c r="A1" s="28" t="str">
        <f>'122 - Prof Subs Wages'!A1</f>
        <v>Building</v>
      </c>
      <c r="B1" s="48">
        <f>+Totals!B1</f>
        <v>0</v>
      </c>
    </row>
    <row r="2" spans="1:4" ht="27" customHeight="1" x14ac:dyDescent="0.25">
      <c r="A2" s="28" t="str">
        <f>'122 - Prof Subs Wages'!A2</f>
        <v>Grade Level</v>
      </c>
      <c r="B2" s="48">
        <f>+Totals!B2</f>
        <v>0</v>
      </c>
      <c r="C2" s="94" t="s">
        <v>50</v>
      </c>
      <c r="D2" s="94"/>
    </row>
    <row r="3" spans="1:4" ht="36" x14ac:dyDescent="0.25">
      <c r="A3" s="28" t="str">
        <f>'122 - Prof Subs Wages'!A3</f>
        <v>4-Digit Function + Subject</v>
      </c>
      <c r="B3" s="48">
        <f>+Totals!B3</f>
        <v>0</v>
      </c>
      <c r="C3" s="95"/>
      <c r="D3" s="95"/>
    </row>
    <row r="4" spans="1:4" ht="35.25" customHeight="1" x14ac:dyDescent="0.25">
      <c r="A4" s="30" t="str">
        <f>+Totals!A4</f>
        <v>Name of Staff Member (LN, FN)</v>
      </c>
      <c r="B4" s="48">
        <f>+Totals!B4</f>
        <v>0</v>
      </c>
      <c r="C4" s="50"/>
      <c r="D4" s="50"/>
    </row>
    <row r="5" spans="1:4" s="1" customFormat="1" ht="18" x14ac:dyDescent="0.25">
      <c r="A5" s="51" t="s">
        <v>10</v>
      </c>
      <c r="B5" s="51" t="s">
        <v>0</v>
      </c>
      <c r="C5" s="52" t="s">
        <v>1</v>
      </c>
      <c r="D5" s="52" t="s">
        <v>2</v>
      </c>
    </row>
    <row r="6" spans="1:4" ht="15" x14ac:dyDescent="0.2">
      <c r="A6" s="67"/>
      <c r="B6" s="68" t="s">
        <v>75</v>
      </c>
      <c r="C6" s="69"/>
      <c r="D6" s="70"/>
    </row>
    <row r="7" spans="1:4" ht="15" x14ac:dyDescent="0.2">
      <c r="A7" s="53"/>
      <c r="B7" s="54"/>
      <c r="C7" s="55"/>
      <c r="D7" s="56">
        <f>ROUND(C7*A7,0)</f>
        <v>0</v>
      </c>
    </row>
    <row r="8" spans="1:4" ht="15" x14ac:dyDescent="0.2">
      <c r="A8" s="53"/>
      <c r="B8" s="54"/>
      <c r="C8" s="55"/>
      <c r="D8" s="56">
        <f t="shared" ref="D8:D16" si="0">ROUND(C8*A8,0)</f>
        <v>0</v>
      </c>
    </row>
    <row r="9" spans="1:4" ht="15" x14ac:dyDescent="0.2">
      <c r="A9" s="53"/>
      <c r="B9" s="54"/>
      <c r="C9" s="55"/>
      <c r="D9" s="56">
        <f t="shared" si="0"/>
        <v>0</v>
      </c>
    </row>
    <row r="10" spans="1:4" ht="15" x14ac:dyDescent="0.2">
      <c r="A10" s="53"/>
      <c r="B10" s="54"/>
      <c r="C10" s="55"/>
      <c r="D10" s="56">
        <f t="shared" si="0"/>
        <v>0</v>
      </c>
    </row>
    <row r="11" spans="1:4" ht="15" x14ac:dyDescent="0.2">
      <c r="A11" s="53"/>
      <c r="B11" s="54"/>
      <c r="C11" s="55"/>
      <c r="D11" s="56">
        <f t="shared" si="0"/>
        <v>0</v>
      </c>
    </row>
    <row r="12" spans="1:4" ht="15" x14ac:dyDescent="0.2">
      <c r="A12" s="53"/>
      <c r="B12" s="54"/>
      <c r="C12" s="55"/>
      <c r="D12" s="56">
        <f t="shared" si="0"/>
        <v>0</v>
      </c>
    </row>
    <row r="13" spans="1:4" ht="15" x14ac:dyDescent="0.2">
      <c r="A13" s="53"/>
      <c r="B13" s="54"/>
      <c r="C13" s="55"/>
      <c r="D13" s="56">
        <f t="shared" si="0"/>
        <v>0</v>
      </c>
    </row>
    <row r="14" spans="1:4" ht="15" x14ac:dyDescent="0.2">
      <c r="A14" s="53"/>
      <c r="B14" s="54"/>
      <c r="C14" s="55"/>
      <c r="D14" s="56">
        <f t="shared" si="0"/>
        <v>0</v>
      </c>
    </row>
    <row r="15" spans="1:4" ht="15" x14ac:dyDescent="0.2">
      <c r="A15" s="53"/>
      <c r="B15" s="54"/>
      <c r="C15" s="55"/>
      <c r="D15" s="56">
        <f t="shared" si="0"/>
        <v>0</v>
      </c>
    </row>
    <row r="16" spans="1:4" ht="15" x14ac:dyDescent="0.2">
      <c r="A16" s="53"/>
      <c r="B16" s="54"/>
      <c r="C16" s="55"/>
      <c r="D16" s="56">
        <f t="shared" si="0"/>
        <v>0</v>
      </c>
    </row>
    <row r="17" spans="1:4" ht="15" x14ac:dyDescent="0.2">
      <c r="A17" s="53"/>
      <c r="B17" s="54"/>
      <c r="C17" s="55"/>
      <c r="D17" s="56">
        <f>ROUND(C17*A17,0)</f>
        <v>0</v>
      </c>
    </row>
    <row r="18" spans="1:4" s="1" customFormat="1" ht="18" x14ac:dyDescent="0.25">
      <c r="A18" s="57"/>
      <c r="B18" s="57"/>
      <c r="C18" s="58" t="s">
        <v>3</v>
      </c>
      <c r="D18" s="59">
        <f>SUM(D6:D17)</f>
        <v>0</v>
      </c>
    </row>
  </sheetData>
  <sheetProtection algorithmName="SHA-512" hashValue="q9uYBs82EkgGxM+zvWYmgNncV89/9stQvky54VKTrjr9Qj6JxvwYN4o0Vn/7j79Pt/ukO464/R3lHf93trc3/A==" saltValue="fCU6c72tB4ogquYwHp7pmw==" spinCount="100000" sheet="1" formatCells="0" formatColumns="0" formatRows="0" insertRows="0" deleteRows="0" sort="0"/>
  <mergeCells count="1">
    <mergeCell ref="C2:D3"/>
  </mergeCells>
  <pageMargins left="1" right="1" top="1" bottom="1" header="0.5" footer="0.5"/>
  <pageSetup scale="87" orientation="landscape" horizontalDpi="300" verticalDpi="300" r:id="rId1"/>
  <headerFooter alignWithMargins="0">
    <oddFooter>&amp;L&amp;F&amp;C&amp;A&amp;R&amp;D, &amp;T</oddFooter>
  </headerFooter>
  <legacyDrawing r:id="rId2"/>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93">
    <pageSetUpPr fitToPage="1"/>
  </sheetPr>
  <dimension ref="A1:D18"/>
  <sheetViews>
    <sheetView showGridLines="0" zoomScale="85" zoomScaleNormal="85" zoomScaleSheetLayoutView="75" workbookViewId="0">
      <pane ySplit="5" topLeftCell="A6" activePane="bottomLeft" state="frozen"/>
      <selection activeCell="A7" sqref="A7"/>
      <selection pane="bottomLeft" activeCell="A7" sqref="A7"/>
    </sheetView>
  </sheetViews>
  <sheetFormatPr defaultRowHeight="12.75" x14ac:dyDescent="0.2"/>
  <cols>
    <col min="1" max="1" width="24.28515625" style="11" customWidth="1"/>
    <col min="2" max="2" width="80.7109375" style="11" customWidth="1"/>
    <col min="3" max="3" width="16.7109375" style="11" customWidth="1"/>
    <col min="4" max="4" width="20.42578125" style="11" customWidth="1"/>
    <col min="5" max="16384" width="9.140625" style="11"/>
  </cols>
  <sheetData>
    <row r="1" spans="1:4" ht="22.5" customHeight="1" x14ac:dyDescent="0.25">
      <c r="A1" s="28" t="str">
        <f>'122 - Prof Subs Wages'!A1</f>
        <v>Building</v>
      </c>
      <c r="B1" s="48">
        <f>+Totals!B1</f>
        <v>0</v>
      </c>
    </row>
    <row r="2" spans="1:4" ht="27" customHeight="1" x14ac:dyDescent="0.25">
      <c r="A2" s="28" t="str">
        <f>'122 - Prof Subs Wages'!A2</f>
        <v>Grade Level</v>
      </c>
      <c r="B2" s="48">
        <f>+Totals!B2</f>
        <v>0</v>
      </c>
      <c r="C2" s="94" t="s">
        <v>82</v>
      </c>
      <c r="D2" s="94"/>
    </row>
    <row r="3" spans="1:4" ht="36" x14ac:dyDescent="0.25">
      <c r="A3" s="28" t="str">
        <f>'122 - Prof Subs Wages'!A3</f>
        <v>4-Digit Function + Subject</v>
      </c>
      <c r="B3" s="48">
        <f>+Totals!B3</f>
        <v>0</v>
      </c>
      <c r="C3" s="95"/>
      <c r="D3" s="95"/>
    </row>
    <row r="4" spans="1:4" ht="36" customHeight="1" x14ac:dyDescent="0.25">
      <c r="A4" s="30" t="str">
        <f>+Totals!A4</f>
        <v>Name of Staff Member (LN, FN)</v>
      </c>
      <c r="B4" s="48">
        <f>+Totals!B4</f>
        <v>0</v>
      </c>
      <c r="C4" s="50"/>
      <c r="D4" s="50"/>
    </row>
    <row r="5" spans="1:4" s="1" customFormat="1" ht="18" x14ac:dyDescent="0.25">
      <c r="A5" s="51" t="s">
        <v>10</v>
      </c>
      <c r="B5" s="51" t="s">
        <v>0</v>
      </c>
      <c r="C5" s="52" t="s">
        <v>1</v>
      </c>
      <c r="D5" s="52" t="s">
        <v>2</v>
      </c>
    </row>
    <row r="6" spans="1:4" ht="15" x14ac:dyDescent="0.2">
      <c r="A6" s="67"/>
      <c r="B6" s="68" t="s">
        <v>75</v>
      </c>
      <c r="C6" s="69"/>
      <c r="D6" s="70"/>
    </row>
    <row r="7" spans="1:4" ht="15" x14ac:dyDescent="0.2">
      <c r="A7" s="53"/>
      <c r="B7" s="54"/>
      <c r="C7" s="55"/>
      <c r="D7" s="56">
        <f t="shared" ref="D7:D17" si="0">ROUND(C7*A7,0)</f>
        <v>0</v>
      </c>
    </row>
    <row r="8" spans="1:4" ht="15" x14ac:dyDescent="0.2">
      <c r="A8" s="53"/>
      <c r="B8" s="54"/>
      <c r="C8" s="55"/>
      <c r="D8" s="56">
        <f t="shared" si="0"/>
        <v>0</v>
      </c>
    </row>
    <row r="9" spans="1:4" ht="15" x14ac:dyDescent="0.2">
      <c r="A9" s="53"/>
      <c r="B9" s="54"/>
      <c r="C9" s="55"/>
      <c r="D9" s="56">
        <f t="shared" si="0"/>
        <v>0</v>
      </c>
    </row>
    <row r="10" spans="1:4" ht="15" x14ac:dyDescent="0.2">
      <c r="A10" s="53"/>
      <c r="B10" s="54"/>
      <c r="C10" s="55"/>
      <c r="D10" s="56">
        <f t="shared" si="0"/>
        <v>0</v>
      </c>
    </row>
    <row r="11" spans="1:4" ht="15" x14ac:dyDescent="0.2">
      <c r="A11" s="53"/>
      <c r="B11" s="54"/>
      <c r="C11" s="55"/>
      <c r="D11" s="56">
        <f t="shared" si="0"/>
        <v>0</v>
      </c>
    </row>
    <row r="12" spans="1:4" ht="15" x14ac:dyDescent="0.2">
      <c r="A12" s="53"/>
      <c r="B12" s="54"/>
      <c r="C12" s="55"/>
      <c r="D12" s="56">
        <f t="shared" si="0"/>
        <v>0</v>
      </c>
    </row>
    <row r="13" spans="1:4" ht="15" x14ac:dyDescent="0.2">
      <c r="A13" s="53"/>
      <c r="B13" s="54"/>
      <c r="C13" s="55"/>
      <c r="D13" s="56">
        <f t="shared" si="0"/>
        <v>0</v>
      </c>
    </row>
    <row r="14" spans="1:4" ht="15" x14ac:dyDescent="0.2">
      <c r="A14" s="53"/>
      <c r="B14" s="54"/>
      <c r="C14" s="55"/>
      <c r="D14" s="56">
        <f t="shared" si="0"/>
        <v>0</v>
      </c>
    </row>
    <row r="15" spans="1:4" ht="15" x14ac:dyDescent="0.2">
      <c r="A15" s="53"/>
      <c r="B15" s="54"/>
      <c r="C15" s="55"/>
      <c r="D15" s="56">
        <f t="shared" si="0"/>
        <v>0</v>
      </c>
    </row>
    <row r="16" spans="1:4" ht="15" x14ac:dyDescent="0.2">
      <c r="A16" s="53"/>
      <c r="B16" s="54"/>
      <c r="C16" s="55"/>
      <c r="D16" s="56">
        <f t="shared" si="0"/>
        <v>0</v>
      </c>
    </row>
    <row r="17" spans="1:4" ht="15" x14ac:dyDescent="0.2">
      <c r="A17" s="53"/>
      <c r="B17" s="54"/>
      <c r="C17" s="55"/>
      <c r="D17" s="56">
        <f t="shared" si="0"/>
        <v>0</v>
      </c>
    </row>
    <row r="18" spans="1:4" s="1" customFormat="1" ht="18" x14ac:dyDescent="0.25">
      <c r="A18" s="57"/>
      <c r="B18" s="57"/>
      <c r="C18" s="58" t="s">
        <v>3</v>
      </c>
      <c r="D18" s="59">
        <f>SUM(D6:D17)</f>
        <v>0</v>
      </c>
    </row>
  </sheetData>
  <sheetProtection algorithmName="SHA-512" hashValue="jhQa8zlbB5xR3GwcsrYRcX42M4HSXpopS/1KOYItQJqLklZ+sDE4YDmb1ShE+MeK/fbQX7jGc0Ffr3nwMD+rUw==" saltValue="oKVsHPhnuIdTrOXXuIlWaA==" spinCount="100000" sheet="1" formatCells="0" formatColumns="0" formatRows="0" insertRows="0" deleteRows="0" sort="0"/>
  <mergeCells count="1">
    <mergeCell ref="C2:D3"/>
  </mergeCells>
  <pageMargins left="1" right="1" top="1" bottom="1" header="0.5" footer="0.5"/>
  <pageSetup scale="87" orientation="landscape" horizontalDpi="300" verticalDpi="300" r:id="rId1"/>
  <headerFooter alignWithMargins="0">
    <oddFooter>&amp;L&amp;F&amp;C&amp;A&amp;R&amp;D, &amp;T</oddFooter>
  </headerFooter>
  <legacyDrawing r:id="rId2"/>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94">
    <pageSetUpPr fitToPage="1"/>
  </sheetPr>
  <dimension ref="A1:D18"/>
  <sheetViews>
    <sheetView showGridLines="0" zoomScale="85" zoomScaleNormal="85" zoomScaleSheetLayoutView="75" workbookViewId="0">
      <pane ySplit="5" topLeftCell="A6" activePane="bottomLeft" state="frozen"/>
      <selection activeCell="A7" sqref="A7"/>
      <selection pane="bottomLeft" activeCell="A7" sqref="A7"/>
    </sheetView>
  </sheetViews>
  <sheetFormatPr defaultRowHeight="12.75" x14ac:dyDescent="0.2"/>
  <cols>
    <col min="1" max="1" width="24.28515625" style="11" customWidth="1"/>
    <col min="2" max="2" width="80.7109375" style="11" customWidth="1"/>
    <col min="3" max="3" width="16.7109375" style="11" customWidth="1"/>
    <col min="4" max="4" width="20.42578125" style="11" customWidth="1"/>
    <col min="5" max="16384" width="9.140625" style="11"/>
  </cols>
  <sheetData>
    <row r="1" spans="1:4" ht="22.5" customHeight="1" x14ac:dyDescent="0.25">
      <c r="A1" s="28" t="str">
        <f>'122 - Prof Subs Wages'!A1</f>
        <v>Building</v>
      </c>
      <c r="B1" s="48">
        <f>+Totals!B1</f>
        <v>0</v>
      </c>
    </row>
    <row r="2" spans="1:4" ht="27" customHeight="1" x14ac:dyDescent="0.25">
      <c r="A2" s="28" t="str">
        <f>'122 - Prof Subs Wages'!A2</f>
        <v>Grade Level</v>
      </c>
      <c r="B2" s="48">
        <f>+Totals!B2</f>
        <v>0</v>
      </c>
      <c r="C2" s="94" t="s">
        <v>131</v>
      </c>
      <c r="D2" s="94"/>
    </row>
    <row r="3" spans="1:4" ht="36" x14ac:dyDescent="0.25">
      <c r="A3" s="28" t="str">
        <f>'122 - Prof Subs Wages'!A3</f>
        <v>4-Digit Function + Subject</v>
      </c>
      <c r="B3" s="48">
        <f>+Totals!B3</f>
        <v>0</v>
      </c>
      <c r="C3" s="95"/>
      <c r="D3" s="95"/>
    </row>
    <row r="4" spans="1:4" ht="33.75" customHeight="1" x14ac:dyDescent="0.25">
      <c r="A4" s="30" t="str">
        <f>+Totals!A4</f>
        <v>Name of Staff Member (LN, FN)</v>
      </c>
      <c r="B4" s="48">
        <f>+Totals!B4</f>
        <v>0</v>
      </c>
      <c r="C4" s="50"/>
      <c r="D4" s="50"/>
    </row>
    <row r="5" spans="1:4" s="1" customFormat="1" ht="18" x14ac:dyDescent="0.25">
      <c r="A5" s="51" t="s">
        <v>10</v>
      </c>
      <c r="B5" s="51" t="s">
        <v>0</v>
      </c>
      <c r="C5" s="52" t="s">
        <v>1</v>
      </c>
      <c r="D5" s="52" t="s">
        <v>2</v>
      </c>
    </row>
    <row r="6" spans="1:4" ht="15" x14ac:dyDescent="0.2">
      <c r="A6" s="67"/>
      <c r="B6" s="68" t="s">
        <v>75</v>
      </c>
      <c r="C6" s="69"/>
      <c r="D6" s="70"/>
    </row>
    <row r="7" spans="1:4" ht="15" x14ac:dyDescent="0.2">
      <c r="A7" s="53"/>
      <c r="B7" s="54"/>
      <c r="C7" s="55"/>
      <c r="D7" s="56">
        <f t="shared" ref="D7:D17" si="0">ROUND(C7*A7,0)</f>
        <v>0</v>
      </c>
    </row>
    <row r="8" spans="1:4" ht="15" x14ac:dyDescent="0.2">
      <c r="A8" s="53"/>
      <c r="B8" s="54"/>
      <c r="C8" s="55"/>
      <c r="D8" s="56">
        <f t="shared" si="0"/>
        <v>0</v>
      </c>
    </row>
    <row r="9" spans="1:4" ht="15" x14ac:dyDescent="0.2">
      <c r="A9" s="53"/>
      <c r="B9" s="54"/>
      <c r="C9" s="55"/>
      <c r="D9" s="56">
        <f t="shared" si="0"/>
        <v>0</v>
      </c>
    </row>
    <row r="10" spans="1:4" ht="15" x14ac:dyDescent="0.2">
      <c r="A10" s="53"/>
      <c r="B10" s="54"/>
      <c r="C10" s="55"/>
      <c r="D10" s="56">
        <f t="shared" si="0"/>
        <v>0</v>
      </c>
    </row>
    <row r="11" spans="1:4" ht="15" x14ac:dyDescent="0.2">
      <c r="A11" s="53"/>
      <c r="B11" s="54"/>
      <c r="C11" s="55"/>
      <c r="D11" s="56">
        <f t="shared" si="0"/>
        <v>0</v>
      </c>
    </row>
    <row r="12" spans="1:4" ht="15" x14ac:dyDescent="0.2">
      <c r="A12" s="53"/>
      <c r="B12" s="54"/>
      <c r="C12" s="55"/>
      <c r="D12" s="56">
        <f t="shared" si="0"/>
        <v>0</v>
      </c>
    </row>
    <row r="13" spans="1:4" ht="15" x14ac:dyDescent="0.2">
      <c r="A13" s="53"/>
      <c r="B13" s="54"/>
      <c r="C13" s="55"/>
      <c r="D13" s="56">
        <f t="shared" si="0"/>
        <v>0</v>
      </c>
    </row>
    <row r="14" spans="1:4" ht="15" x14ac:dyDescent="0.2">
      <c r="A14" s="53"/>
      <c r="B14" s="54"/>
      <c r="C14" s="55"/>
      <c r="D14" s="56">
        <f t="shared" si="0"/>
        <v>0</v>
      </c>
    </row>
    <row r="15" spans="1:4" ht="15" x14ac:dyDescent="0.2">
      <c r="A15" s="53"/>
      <c r="B15" s="54"/>
      <c r="C15" s="55"/>
      <c r="D15" s="56">
        <f t="shared" si="0"/>
        <v>0</v>
      </c>
    </row>
    <row r="16" spans="1:4" ht="15" x14ac:dyDescent="0.2">
      <c r="A16" s="53"/>
      <c r="B16" s="54"/>
      <c r="C16" s="55"/>
      <c r="D16" s="56">
        <f t="shared" si="0"/>
        <v>0</v>
      </c>
    </row>
    <row r="17" spans="1:4" ht="15" x14ac:dyDescent="0.2">
      <c r="A17" s="53"/>
      <c r="B17" s="54"/>
      <c r="C17" s="55"/>
      <c r="D17" s="56">
        <f t="shared" si="0"/>
        <v>0</v>
      </c>
    </row>
    <row r="18" spans="1:4" s="1" customFormat="1" ht="18" x14ac:dyDescent="0.25">
      <c r="A18" s="57"/>
      <c r="B18" s="57"/>
      <c r="C18" s="58" t="s">
        <v>3</v>
      </c>
      <c r="D18" s="59">
        <f>SUM(D6:D17)</f>
        <v>0</v>
      </c>
    </row>
  </sheetData>
  <sheetProtection algorithmName="SHA-512" hashValue="nBriXbNNpvTLrwSORUyrF4/1Bbf1PLjDwpqU5boBfFMva/LupXY3T7Ec9rVMTpmN78GYYXyQkJSYCdeS5H+Lrg==" saltValue="kpXVHyJI17LsDxUu+MWeZQ==" spinCount="100000" sheet="1" formatCells="0" formatColumns="0" formatRows="0" insertRows="0" deleteRows="0" sort="0"/>
  <mergeCells count="1">
    <mergeCell ref="C2:D3"/>
  </mergeCells>
  <pageMargins left="1" right="1" top="1" bottom="1" header="0.5" footer="0.5"/>
  <pageSetup scale="87" orientation="landscape" horizontalDpi="300" verticalDpi="300" r:id="rId1"/>
  <headerFooter alignWithMargins="0">
    <oddFooter>&amp;L&amp;F&amp;C&amp;A&amp;R&amp;D, &amp;T</oddFooter>
  </headerFooter>
  <legacyDrawing r:id="rId2"/>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95">
    <pageSetUpPr fitToPage="1"/>
  </sheetPr>
  <dimension ref="A1:D18"/>
  <sheetViews>
    <sheetView showGridLines="0" zoomScale="85" zoomScaleNormal="85" zoomScaleSheetLayoutView="75" workbookViewId="0">
      <pane ySplit="5" topLeftCell="A6" activePane="bottomLeft" state="frozen"/>
      <selection activeCell="A7" sqref="A7"/>
      <selection pane="bottomLeft" activeCell="A7" sqref="A7"/>
    </sheetView>
  </sheetViews>
  <sheetFormatPr defaultRowHeight="12.75" x14ac:dyDescent="0.2"/>
  <cols>
    <col min="1" max="1" width="24.28515625" style="11" customWidth="1"/>
    <col min="2" max="2" width="80.7109375" style="11" customWidth="1"/>
    <col min="3" max="3" width="16.7109375" style="11" customWidth="1"/>
    <col min="4" max="4" width="20.42578125" style="11" customWidth="1"/>
    <col min="5" max="16384" width="9.140625" style="11"/>
  </cols>
  <sheetData>
    <row r="1" spans="1:4" ht="22.5" customHeight="1" x14ac:dyDescent="0.25">
      <c r="A1" s="28" t="str">
        <f>'122 - Prof Subs Wages'!A1</f>
        <v>Building</v>
      </c>
      <c r="B1" s="48">
        <f>+Totals!B1</f>
        <v>0</v>
      </c>
    </row>
    <row r="2" spans="1:4" ht="27" customHeight="1" x14ac:dyDescent="0.25">
      <c r="A2" s="28" t="str">
        <f>'122 - Prof Subs Wages'!A2</f>
        <v>Grade Level</v>
      </c>
      <c r="B2" s="48">
        <f>+Totals!B2</f>
        <v>0</v>
      </c>
      <c r="C2" s="94" t="s">
        <v>52</v>
      </c>
      <c r="D2" s="94"/>
    </row>
    <row r="3" spans="1:4" ht="36" x14ac:dyDescent="0.25">
      <c r="A3" s="28" t="str">
        <f>'122 - Prof Subs Wages'!A3</f>
        <v>4-Digit Function + Subject</v>
      </c>
      <c r="B3" s="48">
        <f>+Totals!B3</f>
        <v>0</v>
      </c>
      <c r="C3" s="95"/>
      <c r="D3" s="95"/>
    </row>
    <row r="4" spans="1:4" ht="34.5" customHeight="1" x14ac:dyDescent="0.25">
      <c r="A4" s="30" t="str">
        <f>+Totals!A4</f>
        <v>Name of Staff Member (LN, FN)</v>
      </c>
      <c r="B4" s="48">
        <f>+Totals!B4</f>
        <v>0</v>
      </c>
      <c r="C4" s="50"/>
      <c r="D4" s="50"/>
    </row>
    <row r="5" spans="1:4" s="1" customFormat="1" ht="18" x14ac:dyDescent="0.25">
      <c r="A5" s="51" t="s">
        <v>10</v>
      </c>
      <c r="B5" s="51" t="s">
        <v>0</v>
      </c>
      <c r="C5" s="52" t="s">
        <v>1</v>
      </c>
      <c r="D5" s="52" t="s">
        <v>2</v>
      </c>
    </row>
    <row r="6" spans="1:4" ht="15" x14ac:dyDescent="0.2">
      <c r="A6" s="67"/>
      <c r="B6" s="68" t="s">
        <v>75</v>
      </c>
      <c r="C6" s="69"/>
      <c r="D6" s="70"/>
    </row>
    <row r="7" spans="1:4" ht="15" x14ac:dyDescent="0.2">
      <c r="A7" s="53"/>
      <c r="B7" s="54"/>
      <c r="C7" s="55"/>
      <c r="D7" s="56">
        <f>ROUND(C7*A7,0)</f>
        <v>0</v>
      </c>
    </row>
    <row r="8" spans="1:4" ht="15" x14ac:dyDescent="0.2">
      <c r="A8" s="53"/>
      <c r="B8" s="54"/>
      <c r="C8" s="55"/>
      <c r="D8" s="56">
        <f t="shared" ref="D8:D17" si="0">ROUND(C8*A8,0)</f>
        <v>0</v>
      </c>
    </row>
    <row r="9" spans="1:4" ht="15" x14ac:dyDescent="0.2">
      <c r="A9" s="53"/>
      <c r="B9" s="54"/>
      <c r="C9" s="55"/>
      <c r="D9" s="56">
        <f t="shared" si="0"/>
        <v>0</v>
      </c>
    </row>
    <row r="10" spans="1:4" ht="15" x14ac:dyDescent="0.2">
      <c r="A10" s="53"/>
      <c r="B10" s="54"/>
      <c r="C10" s="55"/>
      <c r="D10" s="56">
        <f t="shared" si="0"/>
        <v>0</v>
      </c>
    </row>
    <row r="11" spans="1:4" ht="15" x14ac:dyDescent="0.2">
      <c r="A11" s="53"/>
      <c r="B11" s="54"/>
      <c r="C11" s="55"/>
      <c r="D11" s="56">
        <f t="shared" si="0"/>
        <v>0</v>
      </c>
    </row>
    <row r="12" spans="1:4" ht="15" x14ac:dyDescent="0.2">
      <c r="A12" s="53"/>
      <c r="B12" s="54"/>
      <c r="C12" s="55"/>
      <c r="D12" s="56">
        <f t="shared" si="0"/>
        <v>0</v>
      </c>
    </row>
    <row r="13" spans="1:4" ht="15" x14ac:dyDescent="0.2">
      <c r="A13" s="53"/>
      <c r="B13" s="54"/>
      <c r="C13" s="55"/>
      <c r="D13" s="56">
        <f t="shared" si="0"/>
        <v>0</v>
      </c>
    </row>
    <row r="14" spans="1:4" ht="15" x14ac:dyDescent="0.2">
      <c r="A14" s="53"/>
      <c r="B14" s="54"/>
      <c r="C14" s="55"/>
      <c r="D14" s="56">
        <f t="shared" si="0"/>
        <v>0</v>
      </c>
    </row>
    <row r="15" spans="1:4" ht="15" x14ac:dyDescent="0.2">
      <c r="A15" s="53"/>
      <c r="B15" s="54"/>
      <c r="C15" s="55"/>
      <c r="D15" s="56">
        <f>ROUND(C15*A15,0)</f>
        <v>0</v>
      </c>
    </row>
    <row r="16" spans="1:4" ht="15" x14ac:dyDescent="0.2">
      <c r="A16" s="53"/>
      <c r="B16" s="54"/>
      <c r="C16" s="55"/>
      <c r="D16" s="56">
        <f t="shared" si="0"/>
        <v>0</v>
      </c>
    </row>
    <row r="17" spans="1:4" ht="15" x14ac:dyDescent="0.2">
      <c r="A17" s="53"/>
      <c r="B17" s="54"/>
      <c r="C17" s="55"/>
      <c r="D17" s="56">
        <f t="shared" si="0"/>
        <v>0</v>
      </c>
    </row>
    <row r="18" spans="1:4" s="1" customFormat="1" ht="18" x14ac:dyDescent="0.25">
      <c r="A18" s="57"/>
      <c r="B18" s="57"/>
      <c r="C18" s="58" t="s">
        <v>3</v>
      </c>
      <c r="D18" s="59">
        <f>SUM(D6:D17)</f>
        <v>0</v>
      </c>
    </row>
  </sheetData>
  <sheetProtection algorithmName="SHA-512" hashValue="Tz8k2AosLXw5btraPNiVW1h9ZSIuIeu5IWWBaP918alyAJ1FyNtWiHNEN3drngYGtgtY17Mh2JbfIc6tU4HJeQ==" saltValue="tPq0hTZcskZigIFUD8lwuA==" spinCount="100000" sheet="1" formatCells="0" formatColumns="0" formatRows="0" insertRows="0" deleteRows="0" sort="0"/>
  <mergeCells count="1">
    <mergeCell ref="C2:D3"/>
  </mergeCells>
  <pageMargins left="1" right="1" top="1" bottom="1" header="0.5" footer="0.5"/>
  <pageSetup scale="87" orientation="landscape" horizontalDpi="300" verticalDpi="300" r:id="rId1"/>
  <headerFooter alignWithMargins="0">
    <oddFooter>&amp;L&amp;F&amp;C&amp;A&amp;R&amp;D, &amp;T</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6">
    <pageSetUpPr fitToPage="1"/>
  </sheetPr>
  <dimension ref="A1:E27"/>
  <sheetViews>
    <sheetView showGridLines="0" zoomScale="85" zoomScaleNormal="85" zoomScaleSheetLayoutView="75" workbookViewId="0">
      <pane ySplit="7" topLeftCell="A8" activePane="bottomLeft" state="frozen"/>
      <selection activeCell="K20" sqref="K20"/>
      <selection pane="bottomLeft" activeCell="D8" sqref="D8"/>
    </sheetView>
  </sheetViews>
  <sheetFormatPr defaultColWidth="8.85546875" defaultRowHeight="12.75" x14ac:dyDescent="0.2"/>
  <cols>
    <col min="1" max="1" width="23.7109375" style="29" customWidth="1"/>
    <col min="2" max="2" width="16.140625" style="29" customWidth="1"/>
    <col min="3" max="3" width="80.7109375" style="29" customWidth="1"/>
    <col min="4" max="4" width="16.7109375" style="29" customWidth="1"/>
    <col min="5" max="5" width="20.42578125" style="29" customWidth="1"/>
    <col min="6" max="16384" width="8.85546875" style="29"/>
  </cols>
  <sheetData>
    <row r="1" spans="1:5" ht="22.5" customHeight="1" x14ac:dyDescent="0.25">
      <c r="A1" s="47" t="str">
        <f>'122 - Prof Subs Wages'!A1</f>
        <v>Building</v>
      </c>
      <c r="B1" s="90">
        <f>+TotalsB1</f>
        <v>0</v>
      </c>
      <c r="C1" s="91"/>
    </row>
    <row r="2" spans="1:5" ht="18" x14ac:dyDescent="0.25">
      <c r="A2" s="47" t="str">
        <f>'122 - Prof Subs Wages'!A2</f>
        <v>Grade Level</v>
      </c>
      <c r="B2" s="90">
        <f>+Totals!B2</f>
        <v>0</v>
      </c>
      <c r="C2" s="91"/>
      <c r="D2" s="92" t="s">
        <v>65</v>
      </c>
      <c r="E2" s="92"/>
    </row>
    <row r="3" spans="1:5" ht="36" x14ac:dyDescent="0.25">
      <c r="A3" s="47" t="str">
        <f>'122 - Prof Subs Wages'!A3</f>
        <v>4-Digit Function + Subject</v>
      </c>
      <c r="B3" s="90">
        <f>+Totals!B3</f>
        <v>0</v>
      </c>
      <c r="C3" s="91"/>
      <c r="D3" s="93"/>
      <c r="E3" s="93"/>
    </row>
    <row r="4" spans="1:5" ht="34.5" customHeight="1" x14ac:dyDescent="0.25">
      <c r="A4" s="47" t="str">
        <f>+Totals!A4</f>
        <v>Name of Staff Member (LN, FN)</v>
      </c>
      <c r="B4" s="90">
        <f>+Totals!B4</f>
        <v>0</v>
      </c>
      <c r="C4" s="91"/>
      <c r="D4" s="31"/>
      <c r="E4" s="31"/>
    </row>
    <row r="5" spans="1:5" s="6" customFormat="1" ht="66" customHeight="1" x14ac:dyDescent="0.25">
      <c r="A5" s="32" t="s">
        <v>64</v>
      </c>
      <c r="B5" s="32" t="s">
        <v>71</v>
      </c>
      <c r="C5" s="32" t="s">
        <v>0</v>
      </c>
      <c r="D5" s="33" t="s">
        <v>59</v>
      </c>
      <c r="E5" s="33" t="s">
        <v>2</v>
      </c>
    </row>
    <row r="6" spans="1:5" ht="15" x14ac:dyDescent="0.2">
      <c r="A6" s="34"/>
      <c r="B6" s="34"/>
      <c r="C6" s="35" t="s">
        <v>60</v>
      </c>
      <c r="D6" s="36"/>
      <c r="E6" s="37"/>
    </row>
    <row r="7" spans="1:5" ht="15" x14ac:dyDescent="0.2">
      <c r="A7" s="35">
        <v>3</v>
      </c>
      <c r="B7" s="35">
        <v>1</v>
      </c>
      <c r="C7" s="38" t="s">
        <v>61</v>
      </c>
      <c r="D7" s="39">
        <v>30</v>
      </c>
      <c r="E7" s="39">
        <f>ROUNDUP(A7*B7*D7,0)</f>
        <v>90</v>
      </c>
    </row>
    <row r="8" spans="1:5" ht="15" x14ac:dyDescent="0.2">
      <c r="A8" s="40"/>
      <c r="B8" s="40"/>
      <c r="C8" s="41"/>
      <c r="D8" s="42"/>
      <c r="E8" s="43">
        <f t="shared" ref="E8:E26" si="0">ROUNDUP(A8*B8*D8,0)</f>
        <v>0</v>
      </c>
    </row>
    <row r="9" spans="1:5" ht="15" x14ac:dyDescent="0.2">
      <c r="A9" s="40"/>
      <c r="B9" s="40"/>
      <c r="C9" s="41"/>
      <c r="D9" s="42"/>
      <c r="E9" s="43">
        <f t="shared" si="0"/>
        <v>0</v>
      </c>
    </row>
    <row r="10" spans="1:5" ht="15" x14ac:dyDescent="0.2">
      <c r="A10" s="40"/>
      <c r="B10" s="40"/>
      <c r="C10" s="41"/>
      <c r="D10" s="42"/>
      <c r="E10" s="43">
        <f t="shared" si="0"/>
        <v>0</v>
      </c>
    </row>
    <row r="11" spans="1:5" ht="15" x14ac:dyDescent="0.2">
      <c r="A11" s="40"/>
      <c r="B11" s="40"/>
      <c r="C11" s="41"/>
      <c r="D11" s="42"/>
      <c r="E11" s="43">
        <f t="shared" si="0"/>
        <v>0</v>
      </c>
    </row>
    <row r="12" spans="1:5" ht="15" x14ac:dyDescent="0.2">
      <c r="A12" s="40"/>
      <c r="B12" s="40"/>
      <c r="C12" s="41"/>
      <c r="D12" s="42"/>
      <c r="E12" s="43">
        <f t="shared" si="0"/>
        <v>0</v>
      </c>
    </row>
    <row r="13" spans="1:5" ht="15" x14ac:dyDescent="0.2">
      <c r="A13" s="40"/>
      <c r="B13" s="40"/>
      <c r="C13" s="41"/>
      <c r="D13" s="42"/>
      <c r="E13" s="43">
        <f t="shared" si="0"/>
        <v>0</v>
      </c>
    </row>
    <row r="14" spans="1:5" ht="15" x14ac:dyDescent="0.2">
      <c r="A14" s="40"/>
      <c r="B14" s="40"/>
      <c r="C14" s="41"/>
      <c r="D14" s="42"/>
      <c r="E14" s="43">
        <f t="shared" si="0"/>
        <v>0</v>
      </c>
    </row>
    <row r="15" spans="1:5" ht="15" x14ac:dyDescent="0.2">
      <c r="A15" s="40"/>
      <c r="B15" s="40"/>
      <c r="C15" s="41"/>
      <c r="D15" s="42"/>
      <c r="E15" s="43">
        <f t="shared" si="0"/>
        <v>0</v>
      </c>
    </row>
    <row r="16" spans="1:5" ht="15" x14ac:dyDescent="0.2">
      <c r="A16" s="40"/>
      <c r="B16" s="40"/>
      <c r="C16" s="41"/>
      <c r="D16" s="42"/>
      <c r="E16" s="43">
        <f t="shared" si="0"/>
        <v>0</v>
      </c>
    </row>
    <row r="17" spans="1:5" ht="15" x14ac:dyDescent="0.2">
      <c r="A17" s="40"/>
      <c r="B17" s="40"/>
      <c r="C17" s="41"/>
      <c r="D17" s="42"/>
      <c r="E17" s="43">
        <f t="shared" si="0"/>
        <v>0</v>
      </c>
    </row>
    <row r="18" spans="1:5" ht="15" x14ac:dyDescent="0.2">
      <c r="A18" s="40"/>
      <c r="B18" s="40"/>
      <c r="C18" s="41"/>
      <c r="D18" s="42"/>
      <c r="E18" s="43">
        <f t="shared" si="0"/>
        <v>0</v>
      </c>
    </row>
    <row r="19" spans="1:5" ht="15" x14ac:dyDescent="0.2">
      <c r="A19" s="40"/>
      <c r="B19" s="40"/>
      <c r="C19" s="41"/>
      <c r="D19" s="42"/>
      <c r="E19" s="43">
        <f t="shared" si="0"/>
        <v>0</v>
      </c>
    </row>
    <row r="20" spans="1:5" ht="15" x14ac:dyDescent="0.2">
      <c r="A20" s="40"/>
      <c r="B20" s="40"/>
      <c r="C20" s="41"/>
      <c r="D20" s="42"/>
      <c r="E20" s="43">
        <f t="shared" si="0"/>
        <v>0</v>
      </c>
    </row>
    <row r="21" spans="1:5" ht="15" x14ac:dyDescent="0.2">
      <c r="A21" s="40"/>
      <c r="B21" s="40"/>
      <c r="C21" s="41"/>
      <c r="D21" s="42"/>
      <c r="E21" s="43">
        <f t="shared" si="0"/>
        <v>0</v>
      </c>
    </row>
    <row r="22" spans="1:5" ht="15" x14ac:dyDescent="0.2">
      <c r="A22" s="40"/>
      <c r="B22" s="40"/>
      <c r="C22" s="41"/>
      <c r="D22" s="42"/>
      <c r="E22" s="43">
        <f t="shared" si="0"/>
        <v>0</v>
      </c>
    </row>
    <row r="23" spans="1:5" ht="15" x14ac:dyDescent="0.2">
      <c r="A23" s="40"/>
      <c r="B23" s="40"/>
      <c r="C23" s="41"/>
      <c r="D23" s="42"/>
      <c r="E23" s="43">
        <f t="shared" si="0"/>
        <v>0</v>
      </c>
    </row>
    <row r="24" spans="1:5" ht="15" x14ac:dyDescent="0.2">
      <c r="A24" s="40"/>
      <c r="B24" s="40"/>
      <c r="C24" s="41"/>
      <c r="D24" s="42"/>
      <c r="E24" s="43">
        <f t="shared" si="0"/>
        <v>0</v>
      </c>
    </row>
    <row r="25" spans="1:5" ht="15" x14ac:dyDescent="0.2">
      <c r="A25" s="40"/>
      <c r="B25" s="40"/>
      <c r="C25" s="41"/>
      <c r="D25" s="42"/>
      <c r="E25" s="43">
        <f t="shared" si="0"/>
        <v>0</v>
      </c>
    </row>
    <row r="26" spans="1:5" ht="15" x14ac:dyDescent="0.2">
      <c r="A26" s="40"/>
      <c r="B26" s="40"/>
      <c r="C26" s="41"/>
      <c r="D26" s="42"/>
      <c r="E26" s="43">
        <f t="shared" si="0"/>
        <v>0</v>
      </c>
    </row>
    <row r="27" spans="1:5" s="6" customFormat="1" ht="18" x14ac:dyDescent="0.25">
      <c r="A27" s="44"/>
      <c r="B27" s="44"/>
      <c r="C27" s="44"/>
      <c r="D27" s="45" t="s">
        <v>3</v>
      </c>
      <c r="E27" s="46">
        <f>SUM(E8:E26)</f>
        <v>0</v>
      </c>
    </row>
  </sheetData>
  <sheetProtection algorithmName="SHA-512" hashValue="H/PgqEDdYBr1nHwya+X4TjQz1QTtFBS/EP13FFfSdXt+tLpcXZJoEiynJ37RSOqMdEWprAwoC767TAzp4EZu4g==" saltValue="ZFPcKQ0KgDxvOP6Qx/F6ag==" spinCount="100000" sheet="1" formatCells="0" insertRows="0" deleteRows="0" sort="0"/>
  <mergeCells count="5">
    <mergeCell ref="B1:C1"/>
    <mergeCell ref="B2:C2"/>
    <mergeCell ref="D2:E3"/>
    <mergeCell ref="B3:C3"/>
    <mergeCell ref="B4:C4"/>
  </mergeCells>
  <pageMargins left="1" right="1" top="1" bottom="1" header="0.5" footer="0.5"/>
  <pageSetup scale="87" orientation="landscape" horizontalDpi="300" verticalDpi="300" r:id="rId1"/>
  <headerFooter alignWithMargins="0">
    <oddFooter>&amp;L&amp;F&amp;C&amp;A&amp;R&amp;D, &amp;T</oddFooter>
  </headerFooter>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96">
    <pageSetUpPr fitToPage="1"/>
  </sheetPr>
  <dimension ref="A1:D18"/>
  <sheetViews>
    <sheetView showGridLines="0" zoomScale="85" zoomScaleNormal="85" zoomScaleSheetLayoutView="75" workbookViewId="0">
      <pane ySplit="5" topLeftCell="A6" activePane="bottomLeft" state="frozen"/>
      <selection activeCell="A7" sqref="A7"/>
      <selection pane="bottomLeft" activeCell="A7" sqref="A7"/>
    </sheetView>
  </sheetViews>
  <sheetFormatPr defaultRowHeight="12.75" x14ac:dyDescent="0.2"/>
  <cols>
    <col min="1" max="1" width="24.28515625" style="11" customWidth="1"/>
    <col min="2" max="2" width="80.7109375" style="11" customWidth="1"/>
    <col min="3" max="3" width="16.7109375" style="11" customWidth="1"/>
    <col min="4" max="4" width="20.42578125" style="11" customWidth="1"/>
    <col min="5" max="16384" width="9.140625" style="11"/>
  </cols>
  <sheetData>
    <row r="1" spans="1:4" ht="22.5" customHeight="1" x14ac:dyDescent="0.25">
      <c r="A1" s="28" t="str">
        <f>'122 - Prof Subs Wages'!A1</f>
        <v>Building</v>
      </c>
      <c r="B1" s="48">
        <f>+Totals!B1</f>
        <v>0</v>
      </c>
    </row>
    <row r="2" spans="1:4" ht="27" customHeight="1" x14ac:dyDescent="0.25">
      <c r="A2" s="28" t="str">
        <f>'122 - Prof Subs Wages'!A2</f>
        <v>Grade Level</v>
      </c>
      <c r="B2" s="48">
        <f>+Totals!B2</f>
        <v>0</v>
      </c>
      <c r="C2" s="94" t="s">
        <v>53</v>
      </c>
      <c r="D2" s="94"/>
    </row>
    <row r="3" spans="1:4" ht="36" x14ac:dyDescent="0.25">
      <c r="A3" s="28" t="str">
        <f>'122 - Prof Subs Wages'!A3</f>
        <v>4-Digit Function + Subject</v>
      </c>
      <c r="B3" s="48">
        <f>+Totals!B3</f>
        <v>0</v>
      </c>
      <c r="C3" s="95"/>
      <c r="D3" s="95"/>
    </row>
    <row r="4" spans="1:4" ht="35.25" customHeight="1" x14ac:dyDescent="0.25">
      <c r="A4" s="30" t="str">
        <f>+Totals!A4</f>
        <v>Name of Staff Member (LN, FN)</v>
      </c>
      <c r="B4" s="48">
        <f>+Totals!B4</f>
        <v>0</v>
      </c>
      <c r="C4" s="50"/>
      <c r="D4" s="50"/>
    </row>
    <row r="5" spans="1:4" s="1" customFormat="1" ht="18" x14ac:dyDescent="0.25">
      <c r="A5" s="51" t="s">
        <v>10</v>
      </c>
      <c r="B5" s="51" t="s">
        <v>0</v>
      </c>
      <c r="C5" s="52" t="s">
        <v>1</v>
      </c>
      <c r="D5" s="52" t="s">
        <v>2</v>
      </c>
    </row>
    <row r="6" spans="1:4" ht="15" x14ac:dyDescent="0.2">
      <c r="A6" s="67"/>
      <c r="B6" s="68" t="s">
        <v>75</v>
      </c>
      <c r="C6" s="69"/>
      <c r="D6" s="70"/>
    </row>
    <row r="7" spans="1:4" ht="15" x14ac:dyDescent="0.2">
      <c r="A7" s="53"/>
      <c r="B7" s="54"/>
      <c r="C7" s="55"/>
      <c r="D7" s="56">
        <f>ROUND((C7*A7)*(1+Totals!$G$1),0)</f>
        <v>0</v>
      </c>
    </row>
    <row r="8" spans="1:4" ht="15" x14ac:dyDescent="0.2">
      <c r="A8" s="53"/>
      <c r="B8" s="54"/>
      <c r="C8" s="55"/>
      <c r="D8" s="56">
        <f>ROUND((C8*A8)*(1+Totals!$G$1),0)</f>
        <v>0</v>
      </c>
    </row>
    <row r="9" spans="1:4" ht="15" x14ac:dyDescent="0.2">
      <c r="A9" s="53"/>
      <c r="B9" s="54"/>
      <c r="C9" s="55"/>
      <c r="D9" s="56">
        <f>ROUND((C9*A9)*(1+Totals!$G$1),0)</f>
        <v>0</v>
      </c>
    </row>
    <row r="10" spans="1:4" ht="15" x14ac:dyDescent="0.2">
      <c r="A10" s="53"/>
      <c r="B10" s="54"/>
      <c r="C10" s="55"/>
      <c r="D10" s="56">
        <f>ROUND((C10*A10)*(1+Totals!$G$1),0)</f>
        <v>0</v>
      </c>
    </row>
    <row r="11" spans="1:4" ht="15" x14ac:dyDescent="0.2">
      <c r="A11" s="53"/>
      <c r="B11" s="54"/>
      <c r="C11" s="55"/>
      <c r="D11" s="56">
        <f>ROUND((C11*A11)*(1+Totals!$G$1),0)</f>
        <v>0</v>
      </c>
    </row>
    <row r="12" spans="1:4" ht="15" x14ac:dyDescent="0.2">
      <c r="A12" s="53"/>
      <c r="B12" s="54"/>
      <c r="C12" s="55"/>
      <c r="D12" s="56">
        <f>ROUND((C12*A12)*(1+Totals!$G$1),0)</f>
        <v>0</v>
      </c>
    </row>
    <row r="13" spans="1:4" ht="15" x14ac:dyDescent="0.2">
      <c r="A13" s="53"/>
      <c r="B13" s="54"/>
      <c r="C13" s="55"/>
      <c r="D13" s="56">
        <f>ROUND((C13*A13)*(1+Totals!$G$1),0)</f>
        <v>0</v>
      </c>
    </row>
    <row r="14" spans="1:4" ht="15" x14ac:dyDescent="0.2">
      <c r="A14" s="53"/>
      <c r="B14" s="54"/>
      <c r="C14" s="55"/>
      <c r="D14" s="56">
        <f>ROUND((C14*A14)*(1+Totals!$G$1),0)</f>
        <v>0</v>
      </c>
    </row>
    <row r="15" spans="1:4" ht="15" x14ac:dyDescent="0.2">
      <c r="A15" s="53"/>
      <c r="B15" s="54"/>
      <c r="C15" s="55"/>
      <c r="D15" s="56">
        <f>ROUND((C15*A15)*(1+Totals!$G$1),0)</f>
        <v>0</v>
      </c>
    </row>
    <row r="16" spans="1:4" ht="15" x14ac:dyDescent="0.2">
      <c r="A16" s="53"/>
      <c r="B16" s="54"/>
      <c r="C16" s="55"/>
      <c r="D16" s="56">
        <f>ROUND((C16*A16)*(1+Totals!$G$1),0)</f>
        <v>0</v>
      </c>
    </row>
    <row r="17" spans="1:4" ht="15" x14ac:dyDescent="0.2">
      <c r="A17" s="53"/>
      <c r="B17" s="54"/>
      <c r="C17" s="55"/>
      <c r="D17" s="56">
        <f>ROUND((C17*A17)*(1+Totals!$G$1),0)</f>
        <v>0</v>
      </c>
    </row>
    <row r="18" spans="1:4" s="1" customFormat="1" ht="18" x14ac:dyDescent="0.25">
      <c r="A18" s="57"/>
      <c r="B18" s="57"/>
      <c r="C18" s="58" t="s">
        <v>3</v>
      </c>
      <c r="D18" s="59">
        <f>SUM(D6:D17)</f>
        <v>0</v>
      </c>
    </row>
  </sheetData>
  <sheetProtection algorithmName="SHA-512" hashValue="00zEziF9Jin5kWd8pnrRRwGSQsy4MNMrxXyvEeA/iNRGMbvtVnCH/b8xe6HO3xXKbfwNto9FX267DQbv5aWimw==" saltValue="GhGM8nvNtADTTmg6mTrofQ==" spinCount="100000" sheet="1" formatCells="0" formatColumns="0" formatRows="0" insertRows="0" deleteRows="0" sort="0"/>
  <mergeCells count="1">
    <mergeCell ref="C2:D3"/>
  </mergeCells>
  <pageMargins left="1" right="1" top="1" bottom="1" header="0.5" footer="0.5"/>
  <pageSetup scale="87" orientation="landscape" horizontalDpi="300" verticalDpi="300" r:id="rId1"/>
  <headerFooter alignWithMargins="0">
    <oddFooter>&amp;L&amp;F&amp;C&amp;A&amp;R&amp;D, &amp;T</oddFooter>
  </headerFooter>
  <legacyDrawing r:id="rId2"/>
</worksheet>
</file>

<file path=xl/worksheets/sheet4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97">
    <pageSetUpPr fitToPage="1"/>
  </sheetPr>
  <dimension ref="A1:D18"/>
  <sheetViews>
    <sheetView showGridLines="0" zoomScale="85" zoomScaleNormal="85" zoomScaleSheetLayoutView="75" workbookViewId="0">
      <pane ySplit="5" topLeftCell="A6" activePane="bottomLeft" state="frozen"/>
      <selection activeCell="A7" sqref="A7"/>
      <selection pane="bottomLeft" activeCell="A7" sqref="A7"/>
    </sheetView>
  </sheetViews>
  <sheetFormatPr defaultRowHeight="12.75" x14ac:dyDescent="0.2"/>
  <cols>
    <col min="1" max="1" width="24.28515625" style="11" customWidth="1"/>
    <col min="2" max="2" width="80.7109375" style="11" customWidth="1"/>
    <col min="3" max="3" width="16.7109375" style="11" customWidth="1"/>
    <col min="4" max="4" width="20.42578125" style="11" customWidth="1"/>
    <col min="5" max="16384" width="9.140625" style="11"/>
  </cols>
  <sheetData>
    <row r="1" spans="1:4" ht="22.5" customHeight="1" x14ac:dyDescent="0.25">
      <c r="A1" s="28" t="str">
        <f>'122 - Prof Subs Wages'!A1</f>
        <v>Building</v>
      </c>
      <c r="B1" s="48">
        <f>+Totals!B1</f>
        <v>0</v>
      </c>
    </row>
    <row r="2" spans="1:4" ht="27" customHeight="1" x14ac:dyDescent="0.25">
      <c r="A2" s="28" t="str">
        <f>'122 - Prof Subs Wages'!A2</f>
        <v>Grade Level</v>
      </c>
      <c r="B2" s="48">
        <f>+Totals!B2</f>
        <v>0</v>
      </c>
      <c r="C2" s="94" t="s">
        <v>92</v>
      </c>
      <c r="D2" s="94"/>
    </row>
    <row r="3" spans="1:4" ht="36" x14ac:dyDescent="0.25">
      <c r="A3" s="28" t="str">
        <f>'122 - Prof Subs Wages'!A3</f>
        <v>4-Digit Function + Subject</v>
      </c>
      <c r="B3" s="48">
        <f>+Totals!B3</f>
        <v>0</v>
      </c>
      <c r="C3" s="95"/>
      <c r="D3" s="95"/>
    </row>
    <row r="4" spans="1:4" ht="36.75" customHeight="1" x14ac:dyDescent="0.25">
      <c r="A4" s="30" t="str">
        <f>+Totals!A4</f>
        <v>Name of Staff Member (LN, FN)</v>
      </c>
      <c r="B4" s="48">
        <f>+Totals!B4</f>
        <v>0</v>
      </c>
      <c r="C4" s="50"/>
      <c r="D4" s="50"/>
    </row>
    <row r="5" spans="1:4" s="1" customFormat="1" ht="18" x14ac:dyDescent="0.25">
      <c r="A5" s="51" t="s">
        <v>10</v>
      </c>
      <c r="B5" s="51" t="s">
        <v>0</v>
      </c>
      <c r="C5" s="52" t="s">
        <v>1</v>
      </c>
      <c r="D5" s="52" t="s">
        <v>2</v>
      </c>
    </row>
    <row r="6" spans="1:4" ht="15" x14ac:dyDescent="0.2">
      <c r="A6" s="67"/>
      <c r="B6" s="68" t="s">
        <v>75</v>
      </c>
      <c r="C6" s="69"/>
      <c r="D6" s="70"/>
    </row>
    <row r="7" spans="1:4" ht="15" x14ac:dyDescent="0.2">
      <c r="A7" s="53"/>
      <c r="B7" s="54"/>
      <c r="C7" s="55"/>
      <c r="D7" s="56">
        <f>ROUND((C7*A7)*(1+Totals!$G$1),0)</f>
        <v>0</v>
      </c>
    </row>
    <row r="8" spans="1:4" ht="15" x14ac:dyDescent="0.2">
      <c r="A8" s="53"/>
      <c r="B8" s="54"/>
      <c r="C8" s="55"/>
      <c r="D8" s="56">
        <f>ROUND((C8*A8)*(1+Totals!$G$1),0)</f>
        <v>0</v>
      </c>
    </row>
    <row r="9" spans="1:4" ht="15" x14ac:dyDescent="0.2">
      <c r="A9" s="53"/>
      <c r="B9" s="54"/>
      <c r="C9" s="55"/>
      <c r="D9" s="56">
        <f>ROUND((C9*A9)*(1+Totals!$G$1),0)</f>
        <v>0</v>
      </c>
    </row>
    <row r="10" spans="1:4" ht="15" x14ac:dyDescent="0.2">
      <c r="A10" s="53"/>
      <c r="B10" s="54"/>
      <c r="C10" s="55"/>
      <c r="D10" s="56">
        <f>ROUND((C10*A10)*(1+Totals!$G$1),0)</f>
        <v>0</v>
      </c>
    </row>
    <row r="11" spans="1:4" ht="15" x14ac:dyDescent="0.2">
      <c r="A11" s="53"/>
      <c r="B11" s="54"/>
      <c r="C11" s="55"/>
      <c r="D11" s="56">
        <f>ROUND((C11*A11)*(1+Totals!$G$1),0)</f>
        <v>0</v>
      </c>
    </row>
    <row r="12" spans="1:4" ht="15" x14ac:dyDescent="0.2">
      <c r="A12" s="53"/>
      <c r="B12" s="54"/>
      <c r="C12" s="55"/>
      <c r="D12" s="56">
        <f>ROUND((C12*A12)*(1+Totals!$G$1),0)</f>
        <v>0</v>
      </c>
    </row>
    <row r="13" spans="1:4" ht="15" x14ac:dyDescent="0.2">
      <c r="A13" s="53"/>
      <c r="B13" s="54"/>
      <c r="C13" s="55"/>
      <c r="D13" s="56">
        <f>ROUND((C13*A13)*(1+Totals!$G$1),0)</f>
        <v>0</v>
      </c>
    </row>
    <row r="14" spans="1:4" ht="15" x14ac:dyDescent="0.2">
      <c r="A14" s="53"/>
      <c r="B14" s="54"/>
      <c r="C14" s="55"/>
      <c r="D14" s="56">
        <f>ROUND((C14*A14)*(1+Totals!$G$1),0)</f>
        <v>0</v>
      </c>
    </row>
    <row r="15" spans="1:4" ht="15" x14ac:dyDescent="0.2">
      <c r="A15" s="53"/>
      <c r="B15" s="54"/>
      <c r="C15" s="55"/>
      <c r="D15" s="56">
        <f>ROUND((C15*A15)*(1+Totals!$G$1),0)</f>
        <v>0</v>
      </c>
    </row>
    <row r="16" spans="1:4" ht="15" x14ac:dyDescent="0.2">
      <c r="A16" s="53"/>
      <c r="B16" s="54"/>
      <c r="C16" s="55"/>
      <c r="D16" s="56">
        <f>ROUND((C16*A16)*(1+Totals!$G$1),0)</f>
        <v>0</v>
      </c>
    </row>
    <row r="17" spans="1:4" ht="15" x14ac:dyDescent="0.2">
      <c r="A17" s="53"/>
      <c r="B17" s="54"/>
      <c r="C17" s="55"/>
      <c r="D17" s="56">
        <f>ROUND((C17*A17)*(1+Totals!$G$1),0)</f>
        <v>0</v>
      </c>
    </row>
    <row r="18" spans="1:4" s="1" customFormat="1" ht="18" x14ac:dyDescent="0.25">
      <c r="A18" s="57"/>
      <c r="B18" s="57"/>
      <c r="C18" s="58" t="s">
        <v>3</v>
      </c>
      <c r="D18" s="59">
        <f>SUM(D6:D17)</f>
        <v>0</v>
      </c>
    </row>
  </sheetData>
  <sheetProtection algorithmName="SHA-512" hashValue="HOgsUpiIUNA7gXmb9SgLBbowwiwviN/SjcFw6tn8QWCRXbNYrZGHSr00gILr8tZ830Ymv+FYxAulgze9Mp7cXA==" saltValue="gV9XeJKIYsSlRTB7KqEXaw==" spinCount="100000" sheet="1" formatCells="0" formatColumns="0" formatRows="0" insertRows="0" deleteRows="0" sort="0"/>
  <mergeCells count="1">
    <mergeCell ref="C2:D3"/>
  </mergeCells>
  <pageMargins left="1" right="1" top="1" bottom="1" header="0.5" footer="0.5"/>
  <pageSetup scale="87" orientation="landscape" horizontalDpi="300" verticalDpi="300" r:id="rId1"/>
  <headerFooter alignWithMargins="0">
    <oddFooter>&amp;L&amp;F&amp;C&amp;A&amp;R&amp;D, &amp;T</oddFooter>
  </headerFooter>
  <legacyDrawing r:id="rId2"/>
</worksheet>
</file>

<file path=xl/worksheets/sheet4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98">
    <pageSetUpPr fitToPage="1"/>
  </sheetPr>
  <dimension ref="A1:D18"/>
  <sheetViews>
    <sheetView showGridLines="0" zoomScale="85" zoomScaleNormal="85" zoomScaleSheetLayoutView="75" workbookViewId="0">
      <pane ySplit="5" topLeftCell="A6" activePane="bottomLeft" state="frozen"/>
      <selection activeCell="A7" sqref="A7"/>
      <selection pane="bottomLeft" activeCell="A7" sqref="A7"/>
    </sheetView>
  </sheetViews>
  <sheetFormatPr defaultRowHeight="12.75" x14ac:dyDescent="0.2"/>
  <cols>
    <col min="1" max="1" width="24.28515625" style="11" customWidth="1"/>
    <col min="2" max="2" width="80.7109375" style="11" customWidth="1"/>
    <col min="3" max="3" width="16.7109375" style="11" customWidth="1"/>
    <col min="4" max="4" width="20.42578125" style="11" customWidth="1"/>
    <col min="5" max="16384" width="9.140625" style="11"/>
  </cols>
  <sheetData>
    <row r="1" spans="1:4" ht="22.5" customHeight="1" x14ac:dyDescent="0.25">
      <c r="A1" s="28" t="str">
        <f>'122 - Prof Subs Wages'!A1</f>
        <v>Building</v>
      </c>
      <c r="B1" s="48">
        <f>+Totals!B1</f>
        <v>0</v>
      </c>
    </row>
    <row r="2" spans="1:4" ht="27" customHeight="1" x14ac:dyDescent="0.25">
      <c r="A2" s="28" t="str">
        <f>'122 - Prof Subs Wages'!A2</f>
        <v>Grade Level</v>
      </c>
      <c r="B2" s="48">
        <f>+Totals!B2</f>
        <v>0</v>
      </c>
      <c r="C2" s="94" t="s">
        <v>83</v>
      </c>
      <c r="D2" s="94"/>
    </row>
    <row r="3" spans="1:4" ht="36" x14ac:dyDescent="0.25">
      <c r="A3" s="28" t="str">
        <f>'122 - Prof Subs Wages'!A3</f>
        <v>4-Digit Function + Subject</v>
      </c>
      <c r="B3" s="48">
        <f>+Totals!B3</f>
        <v>0</v>
      </c>
      <c r="C3" s="95"/>
      <c r="D3" s="95"/>
    </row>
    <row r="4" spans="1:4" ht="34.5" customHeight="1" x14ac:dyDescent="0.25">
      <c r="A4" s="30" t="str">
        <f>+Totals!A4</f>
        <v>Name of Staff Member (LN, FN)</v>
      </c>
      <c r="B4" s="48">
        <f>+Totals!B4</f>
        <v>0</v>
      </c>
      <c r="C4" s="50"/>
      <c r="D4" s="50"/>
    </row>
    <row r="5" spans="1:4" s="1" customFormat="1" ht="18" x14ac:dyDescent="0.25">
      <c r="A5" s="51" t="s">
        <v>10</v>
      </c>
      <c r="B5" s="51" t="s">
        <v>0</v>
      </c>
      <c r="C5" s="52" t="s">
        <v>1</v>
      </c>
      <c r="D5" s="52" t="s">
        <v>2</v>
      </c>
    </row>
    <row r="6" spans="1:4" ht="15" x14ac:dyDescent="0.2">
      <c r="A6" s="67"/>
      <c r="B6" s="68" t="s">
        <v>75</v>
      </c>
      <c r="C6" s="69"/>
      <c r="D6" s="70"/>
    </row>
    <row r="7" spans="1:4" ht="15" x14ac:dyDescent="0.2">
      <c r="A7" s="53"/>
      <c r="B7" s="54"/>
      <c r="C7" s="55"/>
      <c r="D7" s="56">
        <f>ROUND((C7*A7)*(1+Totals!$G$1),0)</f>
        <v>0</v>
      </c>
    </row>
    <row r="8" spans="1:4" ht="15" x14ac:dyDescent="0.2">
      <c r="A8" s="53"/>
      <c r="B8" s="54"/>
      <c r="C8" s="55"/>
      <c r="D8" s="56">
        <f>ROUND((C8*A8)*(1+Totals!$G$1),0)</f>
        <v>0</v>
      </c>
    </row>
    <row r="9" spans="1:4" ht="15" x14ac:dyDescent="0.2">
      <c r="A9" s="53"/>
      <c r="B9" s="54"/>
      <c r="C9" s="55"/>
      <c r="D9" s="56">
        <f>ROUND((C9*A9)*(1+Totals!$G$1),0)</f>
        <v>0</v>
      </c>
    </row>
    <row r="10" spans="1:4" ht="15" x14ac:dyDescent="0.2">
      <c r="A10" s="53"/>
      <c r="B10" s="54"/>
      <c r="C10" s="55"/>
      <c r="D10" s="56">
        <f>ROUND((C10*A10)*(1+Totals!$G$1),0)</f>
        <v>0</v>
      </c>
    </row>
    <row r="11" spans="1:4" ht="15" x14ac:dyDescent="0.2">
      <c r="A11" s="53"/>
      <c r="B11" s="54"/>
      <c r="C11" s="55"/>
      <c r="D11" s="56">
        <f>ROUND((C11*A11)*(1+Totals!$G$1),0)</f>
        <v>0</v>
      </c>
    </row>
    <row r="12" spans="1:4" ht="15" x14ac:dyDescent="0.2">
      <c r="A12" s="53"/>
      <c r="B12" s="54"/>
      <c r="C12" s="55"/>
      <c r="D12" s="56">
        <f>ROUND((C12*A12)*(1+Totals!$G$1),0)</f>
        <v>0</v>
      </c>
    </row>
    <row r="13" spans="1:4" ht="15" x14ac:dyDescent="0.2">
      <c r="A13" s="53"/>
      <c r="B13" s="54"/>
      <c r="C13" s="55"/>
      <c r="D13" s="56">
        <f>ROUND((C13*A13)*(1+Totals!$G$1),0)</f>
        <v>0</v>
      </c>
    </row>
    <row r="14" spans="1:4" ht="15" x14ac:dyDescent="0.2">
      <c r="A14" s="53"/>
      <c r="B14" s="54"/>
      <c r="C14" s="55"/>
      <c r="D14" s="56">
        <f>ROUND((C14*A14)*(1+Totals!$G$1),0)</f>
        <v>0</v>
      </c>
    </row>
    <row r="15" spans="1:4" ht="15" x14ac:dyDescent="0.2">
      <c r="A15" s="53"/>
      <c r="B15" s="54"/>
      <c r="C15" s="55"/>
      <c r="D15" s="56">
        <f>ROUND((C15*A15)*(1+Totals!$G$1),0)</f>
        <v>0</v>
      </c>
    </row>
    <row r="16" spans="1:4" ht="15" x14ac:dyDescent="0.2">
      <c r="A16" s="53"/>
      <c r="B16" s="54"/>
      <c r="C16" s="55"/>
      <c r="D16" s="56">
        <f>ROUND((C16*A16)*(1+Totals!$G$1),0)</f>
        <v>0</v>
      </c>
    </row>
    <row r="17" spans="1:4" ht="15" x14ac:dyDescent="0.2">
      <c r="A17" s="53"/>
      <c r="B17" s="54"/>
      <c r="C17" s="55"/>
      <c r="D17" s="56">
        <f>ROUND((C17*A17)*(1+Totals!$G$1),0)</f>
        <v>0</v>
      </c>
    </row>
    <row r="18" spans="1:4" s="1" customFormat="1" ht="18" x14ac:dyDescent="0.25">
      <c r="A18" s="57"/>
      <c r="B18" s="57"/>
      <c r="C18" s="58" t="s">
        <v>3</v>
      </c>
      <c r="D18" s="59">
        <f>SUM(D6:D17)</f>
        <v>0</v>
      </c>
    </row>
  </sheetData>
  <sheetProtection algorithmName="SHA-512" hashValue="0/3ja+GB/wSgHMeDX6VKxisU6w6IbPvbmJ1Pz03kGyj73zJN2yDY4+pcjN6m7iGznLfFpWfeiTMClCyHX+yDZQ==" saltValue="K5Nu7/0+xOWF+29cF6klMw==" spinCount="100000" sheet="1" formatCells="0" formatColumns="0" formatRows="0" insertRows="0" deleteRows="0" sort="0"/>
  <mergeCells count="1">
    <mergeCell ref="C2:D3"/>
  </mergeCells>
  <pageMargins left="1" right="1" top="1" bottom="1" header="0.5" footer="0.5"/>
  <pageSetup scale="87" orientation="landscape" horizontalDpi="300" verticalDpi="300" r:id="rId1"/>
  <headerFooter alignWithMargins="0">
    <oddFooter>&amp;L&amp;F&amp;C&amp;A&amp;R&amp;D, &amp;T</oddFooter>
  </headerFooter>
  <legacyDrawing r:id="rId2"/>
</worksheet>
</file>

<file path=xl/worksheets/sheet4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99">
    <pageSetUpPr fitToPage="1"/>
  </sheetPr>
  <dimension ref="A1:D18"/>
  <sheetViews>
    <sheetView showGridLines="0" zoomScale="85" zoomScaleNormal="85" zoomScaleSheetLayoutView="75" workbookViewId="0">
      <pane ySplit="5" topLeftCell="A6" activePane="bottomLeft" state="frozen"/>
      <selection activeCell="A7" sqref="A7"/>
      <selection pane="bottomLeft" activeCell="A7" sqref="A7"/>
    </sheetView>
  </sheetViews>
  <sheetFormatPr defaultRowHeight="12.75" x14ac:dyDescent="0.2"/>
  <cols>
    <col min="1" max="1" width="24.28515625" style="11" customWidth="1"/>
    <col min="2" max="2" width="80.7109375" style="11" customWidth="1"/>
    <col min="3" max="3" width="16.7109375" style="11" customWidth="1"/>
    <col min="4" max="4" width="20.42578125" style="11" customWidth="1"/>
    <col min="5" max="16384" width="9.140625" style="11"/>
  </cols>
  <sheetData>
    <row r="1" spans="1:4" ht="22.5" customHeight="1" x14ac:dyDescent="0.25">
      <c r="A1" s="28" t="str">
        <f>'122 - Prof Subs Wages'!A1</f>
        <v>Building</v>
      </c>
      <c r="B1" s="48">
        <f>+Totals!B1</f>
        <v>0</v>
      </c>
    </row>
    <row r="2" spans="1:4" ht="27" customHeight="1" x14ac:dyDescent="0.25">
      <c r="A2" s="28" t="str">
        <f>'122 - Prof Subs Wages'!A2</f>
        <v>Grade Level</v>
      </c>
      <c r="B2" s="48">
        <f>+Totals!B2</f>
        <v>0</v>
      </c>
      <c r="C2" s="94" t="s">
        <v>76</v>
      </c>
      <c r="D2" s="94"/>
    </row>
    <row r="3" spans="1:4" ht="36" x14ac:dyDescent="0.25">
      <c r="A3" s="28" t="str">
        <f>'122 - Prof Subs Wages'!A3</f>
        <v>4-Digit Function + Subject</v>
      </c>
      <c r="B3" s="48">
        <f>+Totals!B3</f>
        <v>0</v>
      </c>
      <c r="C3" s="95"/>
      <c r="D3" s="95"/>
    </row>
    <row r="4" spans="1:4" ht="36" customHeight="1" x14ac:dyDescent="0.25">
      <c r="A4" s="30" t="str">
        <f>+Totals!A4</f>
        <v>Name of Staff Member (LN, FN)</v>
      </c>
      <c r="B4" s="48">
        <f>+Totals!B4</f>
        <v>0</v>
      </c>
      <c r="C4" s="50"/>
      <c r="D4" s="50"/>
    </row>
    <row r="5" spans="1:4" s="1" customFormat="1" ht="18" x14ac:dyDescent="0.25">
      <c r="A5" s="51" t="s">
        <v>10</v>
      </c>
      <c r="B5" s="51" t="s">
        <v>0</v>
      </c>
      <c r="C5" s="52" t="s">
        <v>1</v>
      </c>
      <c r="D5" s="52" t="s">
        <v>2</v>
      </c>
    </row>
    <row r="6" spans="1:4" ht="15" x14ac:dyDescent="0.2">
      <c r="A6" s="67"/>
      <c r="B6" s="68" t="s">
        <v>75</v>
      </c>
      <c r="C6" s="69"/>
      <c r="D6" s="70"/>
    </row>
    <row r="7" spans="1:4" ht="15" x14ac:dyDescent="0.2">
      <c r="A7" s="53"/>
      <c r="B7" s="54"/>
      <c r="C7" s="55"/>
      <c r="D7" s="56">
        <f>ROUND((C7*A7)*(1+Totals!$G$1),0)</f>
        <v>0</v>
      </c>
    </row>
    <row r="8" spans="1:4" ht="15" x14ac:dyDescent="0.2">
      <c r="A8" s="53"/>
      <c r="B8" s="54"/>
      <c r="C8" s="55"/>
      <c r="D8" s="56">
        <f>ROUND((C8*A8)*(1+Totals!$G$1),0)</f>
        <v>0</v>
      </c>
    </row>
    <row r="9" spans="1:4" ht="15" x14ac:dyDescent="0.2">
      <c r="A9" s="53"/>
      <c r="B9" s="54"/>
      <c r="C9" s="55"/>
      <c r="D9" s="56">
        <f>ROUND((C9*A9)*(1+Totals!$G$1),0)</f>
        <v>0</v>
      </c>
    </row>
    <row r="10" spans="1:4" ht="15" x14ac:dyDescent="0.2">
      <c r="A10" s="53"/>
      <c r="B10" s="54"/>
      <c r="C10" s="55"/>
      <c r="D10" s="56">
        <f>ROUND((C10*A10)*(1+Totals!$G$1),0)</f>
        <v>0</v>
      </c>
    </row>
    <row r="11" spans="1:4" ht="15" x14ac:dyDescent="0.2">
      <c r="A11" s="53"/>
      <c r="B11" s="54"/>
      <c r="C11" s="55"/>
      <c r="D11" s="56">
        <f>ROUND((C11*A11)*(1+Totals!$G$1),0)</f>
        <v>0</v>
      </c>
    </row>
    <row r="12" spans="1:4" ht="15" x14ac:dyDescent="0.2">
      <c r="A12" s="53"/>
      <c r="B12" s="54"/>
      <c r="C12" s="55"/>
      <c r="D12" s="56">
        <f>ROUND((C12*A12)*(1+Totals!$G$1),0)</f>
        <v>0</v>
      </c>
    </row>
    <row r="13" spans="1:4" ht="15" x14ac:dyDescent="0.2">
      <c r="A13" s="53"/>
      <c r="B13" s="54"/>
      <c r="C13" s="55"/>
      <c r="D13" s="56">
        <f>ROUND((C13*A13)*(1+Totals!$G$1),0)</f>
        <v>0</v>
      </c>
    </row>
    <row r="14" spans="1:4" ht="15" x14ac:dyDescent="0.2">
      <c r="A14" s="53"/>
      <c r="B14" s="54"/>
      <c r="C14" s="55"/>
      <c r="D14" s="56">
        <f>ROUND((C14*A14)*(1+Totals!$G$1),0)</f>
        <v>0</v>
      </c>
    </row>
    <row r="15" spans="1:4" ht="15" x14ac:dyDescent="0.2">
      <c r="A15" s="53"/>
      <c r="B15" s="54"/>
      <c r="C15" s="55"/>
      <c r="D15" s="56">
        <f>ROUND((C15*A15)*(1+Totals!$G$1),0)</f>
        <v>0</v>
      </c>
    </row>
    <row r="16" spans="1:4" ht="15" x14ac:dyDescent="0.2">
      <c r="A16" s="53"/>
      <c r="B16" s="54"/>
      <c r="C16" s="55"/>
      <c r="D16" s="56">
        <f>ROUND((C16*A16)*(1+Totals!$G$1),0)</f>
        <v>0</v>
      </c>
    </row>
    <row r="17" spans="1:4" ht="15" x14ac:dyDescent="0.2">
      <c r="A17" s="53"/>
      <c r="B17" s="54"/>
      <c r="C17" s="55"/>
      <c r="D17" s="56">
        <f>ROUND((C17*A17)*(1+Totals!$G$1),0)</f>
        <v>0</v>
      </c>
    </row>
    <row r="18" spans="1:4" s="1" customFormat="1" ht="18" x14ac:dyDescent="0.25">
      <c r="A18" s="57"/>
      <c r="B18" s="57"/>
      <c r="C18" s="58" t="s">
        <v>3</v>
      </c>
      <c r="D18" s="59">
        <f>SUM(D6:D17)</f>
        <v>0</v>
      </c>
    </row>
  </sheetData>
  <sheetProtection algorithmName="SHA-512" hashValue="glF9Y5Il5B4w8+NB2PBJwIng3y+YMN84bxsJkTihtdRwCbih6FLvd+aj2RVndf+JjlRiP9keuh7Y6JPUarGMpQ==" saltValue="6ZY1y5+Q7/Mu+oDjD3g9CA==" spinCount="100000" sheet="1" formatCells="0" formatColumns="0" formatRows="0" insertRows="0" deleteRows="0" sort="0"/>
  <mergeCells count="1">
    <mergeCell ref="C2:D3"/>
  </mergeCells>
  <pageMargins left="1" right="1" top="1" bottom="1" header="0.5" footer="0.5"/>
  <pageSetup scale="87" orientation="landscape" horizontalDpi="300" verticalDpi="300" r:id="rId1"/>
  <headerFooter alignWithMargins="0">
    <oddFooter>&amp;L&amp;F&amp;C&amp;A&amp;R&amp;D, &amp;T</oddFooter>
  </headerFooter>
  <legacyDrawing r:id="rId2"/>
</worksheet>
</file>

<file path=xl/worksheets/sheet4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100">
    <pageSetUpPr fitToPage="1"/>
  </sheetPr>
  <dimension ref="A1:D18"/>
  <sheetViews>
    <sheetView showGridLines="0" zoomScale="85" zoomScaleNormal="85" zoomScaleSheetLayoutView="75" workbookViewId="0">
      <pane ySplit="5" topLeftCell="A6" activePane="bottomLeft" state="frozen"/>
      <selection activeCell="A7" sqref="A7"/>
      <selection pane="bottomLeft" activeCell="A7" sqref="A7"/>
    </sheetView>
  </sheetViews>
  <sheetFormatPr defaultRowHeight="12.75" x14ac:dyDescent="0.2"/>
  <cols>
    <col min="1" max="1" width="24.28515625" style="11" customWidth="1"/>
    <col min="2" max="2" width="80.7109375" style="11" customWidth="1"/>
    <col min="3" max="3" width="16.7109375" style="11" customWidth="1"/>
    <col min="4" max="4" width="20.42578125" style="11" customWidth="1"/>
    <col min="5" max="16384" width="9.140625" style="11"/>
  </cols>
  <sheetData>
    <row r="1" spans="1:4" ht="22.5" customHeight="1" x14ac:dyDescent="0.25">
      <c r="A1" s="28" t="str">
        <f>'122 - Prof Subs Wages'!A1</f>
        <v>Building</v>
      </c>
      <c r="B1" s="48">
        <f>+Totals!B1</f>
        <v>0</v>
      </c>
    </row>
    <row r="2" spans="1:4" ht="27" customHeight="1" x14ac:dyDescent="0.25">
      <c r="A2" s="28" t="str">
        <f>'122 - Prof Subs Wages'!A2</f>
        <v>Grade Level</v>
      </c>
      <c r="B2" s="48">
        <f>+Totals!B2</f>
        <v>0</v>
      </c>
      <c r="C2" s="94" t="s">
        <v>90</v>
      </c>
      <c r="D2" s="94"/>
    </row>
    <row r="3" spans="1:4" ht="36" x14ac:dyDescent="0.25">
      <c r="A3" s="28" t="str">
        <f>'122 - Prof Subs Wages'!A3</f>
        <v>4-Digit Function + Subject</v>
      </c>
      <c r="B3" s="48">
        <f>+Totals!B3</f>
        <v>0</v>
      </c>
      <c r="C3" s="95"/>
      <c r="D3" s="95"/>
    </row>
    <row r="4" spans="1:4" ht="36.75" customHeight="1" x14ac:dyDescent="0.25">
      <c r="A4" s="30" t="str">
        <f>+Totals!A4</f>
        <v>Name of Staff Member (LN, FN)</v>
      </c>
      <c r="B4" s="48">
        <f>+Totals!B4</f>
        <v>0</v>
      </c>
      <c r="C4" s="50"/>
      <c r="D4" s="50"/>
    </row>
    <row r="5" spans="1:4" s="1" customFormat="1" ht="18" x14ac:dyDescent="0.25">
      <c r="A5" s="51" t="s">
        <v>10</v>
      </c>
      <c r="B5" s="51" t="s">
        <v>0</v>
      </c>
      <c r="C5" s="52" t="s">
        <v>1</v>
      </c>
      <c r="D5" s="52" t="s">
        <v>2</v>
      </c>
    </row>
    <row r="6" spans="1:4" ht="15" x14ac:dyDescent="0.2">
      <c r="A6" s="67"/>
      <c r="B6" s="68" t="s">
        <v>75</v>
      </c>
      <c r="C6" s="69"/>
      <c r="D6" s="70"/>
    </row>
    <row r="7" spans="1:4" ht="15" x14ac:dyDescent="0.2">
      <c r="A7" s="53"/>
      <c r="B7" s="54"/>
      <c r="C7" s="55"/>
      <c r="D7" s="56">
        <f>ROUND((C7*A7)*(1+Totals!$G$1),0)</f>
        <v>0</v>
      </c>
    </row>
    <row r="8" spans="1:4" ht="15" x14ac:dyDescent="0.2">
      <c r="A8" s="53"/>
      <c r="B8" s="54"/>
      <c r="C8" s="55"/>
      <c r="D8" s="56">
        <f>ROUND((C8*A8)*(1+Totals!$G$1),0)</f>
        <v>0</v>
      </c>
    </row>
    <row r="9" spans="1:4" ht="15" x14ac:dyDescent="0.2">
      <c r="A9" s="53"/>
      <c r="B9" s="54"/>
      <c r="C9" s="55"/>
      <c r="D9" s="56">
        <f>ROUND((C9*A9)*(1+Totals!$G$1),0)</f>
        <v>0</v>
      </c>
    </row>
    <row r="10" spans="1:4" ht="15" x14ac:dyDescent="0.2">
      <c r="A10" s="53"/>
      <c r="B10" s="54"/>
      <c r="C10" s="55"/>
      <c r="D10" s="56">
        <f>ROUND((C10*A10)*(1+Totals!$G$1),0)</f>
        <v>0</v>
      </c>
    </row>
    <row r="11" spans="1:4" ht="15" x14ac:dyDescent="0.2">
      <c r="A11" s="53"/>
      <c r="B11" s="54"/>
      <c r="C11" s="55"/>
      <c r="D11" s="56">
        <f>ROUND((C11*A11)*(1+Totals!$G$1),0)</f>
        <v>0</v>
      </c>
    </row>
    <row r="12" spans="1:4" ht="15" x14ac:dyDescent="0.2">
      <c r="A12" s="53"/>
      <c r="B12" s="54"/>
      <c r="C12" s="55"/>
      <c r="D12" s="56">
        <f>ROUND((C12*A12)*(1+Totals!$G$1),0)</f>
        <v>0</v>
      </c>
    </row>
    <row r="13" spans="1:4" ht="15" x14ac:dyDescent="0.2">
      <c r="A13" s="53"/>
      <c r="B13" s="54"/>
      <c r="C13" s="55"/>
      <c r="D13" s="56">
        <f>ROUND((C13*A13)*(1+Totals!$G$1),0)</f>
        <v>0</v>
      </c>
    </row>
    <row r="14" spans="1:4" ht="15" x14ac:dyDescent="0.2">
      <c r="A14" s="53"/>
      <c r="B14" s="54"/>
      <c r="C14" s="55"/>
      <c r="D14" s="56">
        <f>ROUND((C14*A14)*(1+Totals!$G$1),0)</f>
        <v>0</v>
      </c>
    </row>
    <row r="15" spans="1:4" ht="15" x14ac:dyDescent="0.2">
      <c r="A15" s="53"/>
      <c r="B15" s="54"/>
      <c r="C15" s="55"/>
      <c r="D15" s="56">
        <f>ROUND((C15*A15)*(1+Totals!$G$1),0)</f>
        <v>0</v>
      </c>
    </row>
    <row r="16" spans="1:4" ht="15" x14ac:dyDescent="0.2">
      <c r="A16" s="53"/>
      <c r="B16" s="54"/>
      <c r="C16" s="55"/>
      <c r="D16" s="56">
        <f>ROUND((C16*A16)*(1+Totals!$G$1),0)</f>
        <v>0</v>
      </c>
    </row>
    <row r="17" spans="1:4" ht="15" x14ac:dyDescent="0.2">
      <c r="A17" s="53"/>
      <c r="B17" s="54"/>
      <c r="C17" s="55"/>
      <c r="D17" s="56">
        <f>ROUND((C17*A17)*(1+Totals!$G$1),0)</f>
        <v>0</v>
      </c>
    </row>
    <row r="18" spans="1:4" s="1" customFormat="1" ht="18" x14ac:dyDescent="0.25">
      <c r="A18" s="57"/>
      <c r="B18" s="57"/>
      <c r="C18" s="58" t="s">
        <v>3</v>
      </c>
      <c r="D18" s="59">
        <f>SUM(D6:D17)</f>
        <v>0</v>
      </c>
    </row>
  </sheetData>
  <sheetProtection algorithmName="SHA-512" hashValue="BBSlo1SY+KRP/D2H40Hd8pogJoR6v4l2+jLm4Bvh1YD5rkH/ENdzBDOW/CGc1yG76ZTZWj611nvaPOWo2leCpQ==" saltValue="QUqCI+AeHHI9+LLYDAFrDg==" spinCount="100000" sheet="1" formatCells="0" formatColumns="0" formatRows="0" insertRows="0" deleteRows="0" sort="0"/>
  <mergeCells count="1">
    <mergeCell ref="C2:D3"/>
  </mergeCells>
  <pageMargins left="1" right="1" top="1" bottom="1" header="0.5" footer="0.5"/>
  <pageSetup scale="87" orientation="landscape" horizontalDpi="300" verticalDpi="300" r:id="rId1"/>
  <headerFooter alignWithMargins="0">
    <oddFooter>&amp;L&amp;F&amp;C&amp;A&amp;R&amp;D, &amp;T</oddFooter>
  </headerFooter>
  <legacyDrawing r:id="rId2"/>
</worksheet>
</file>

<file path=xl/worksheets/sheet4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Sheet101">
    <pageSetUpPr fitToPage="1"/>
  </sheetPr>
  <dimension ref="A1:D18"/>
  <sheetViews>
    <sheetView showGridLines="0" zoomScale="85" zoomScaleNormal="85" zoomScaleSheetLayoutView="75" workbookViewId="0">
      <pane ySplit="5" topLeftCell="A6" activePane="bottomLeft" state="frozen"/>
      <selection activeCell="A7" sqref="A7"/>
      <selection pane="bottomLeft" activeCell="A7" sqref="A7"/>
    </sheetView>
  </sheetViews>
  <sheetFormatPr defaultRowHeight="12.75" x14ac:dyDescent="0.2"/>
  <cols>
    <col min="1" max="1" width="24.28515625" style="11" customWidth="1"/>
    <col min="2" max="2" width="80.7109375" style="11" customWidth="1"/>
    <col min="3" max="3" width="16.7109375" style="11" customWidth="1"/>
    <col min="4" max="4" width="20.42578125" style="11" customWidth="1"/>
    <col min="5" max="16384" width="9.140625" style="11"/>
  </cols>
  <sheetData>
    <row r="1" spans="1:4" ht="22.5" customHeight="1" x14ac:dyDescent="0.25">
      <c r="A1" s="28" t="str">
        <f>'122 - Prof Subs Wages'!A1</f>
        <v>Building</v>
      </c>
      <c r="B1" s="48">
        <f>+Totals!B1</f>
        <v>0</v>
      </c>
    </row>
    <row r="2" spans="1:4" ht="27" customHeight="1" x14ac:dyDescent="0.25">
      <c r="A2" s="28" t="str">
        <f>'122 - Prof Subs Wages'!A2</f>
        <v>Grade Level</v>
      </c>
      <c r="B2" s="48">
        <f>+Totals!B2</f>
        <v>0</v>
      </c>
      <c r="C2" s="94" t="s">
        <v>74</v>
      </c>
      <c r="D2" s="94"/>
    </row>
    <row r="3" spans="1:4" ht="36" x14ac:dyDescent="0.25">
      <c r="A3" s="28" t="str">
        <f>'122 - Prof Subs Wages'!A3</f>
        <v>4-Digit Function + Subject</v>
      </c>
      <c r="B3" s="48">
        <f>+Totals!B3</f>
        <v>0</v>
      </c>
      <c r="C3" s="95"/>
      <c r="D3" s="95"/>
    </row>
    <row r="4" spans="1:4" ht="36" customHeight="1" x14ac:dyDescent="0.25">
      <c r="A4" s="30" t="str">
        <f>+Totals!A4</f>
        <v>Name of Staff Member (LN, FN)</v>
      </c>
      <c r="B4" s="48">
        <f>+Totals!B4</f>
        <v>0</v>
      </c>
      <c r="C4" s="50"/>
      <c r="D4" s="50"/>
    </row>
    <row r="5" spans="1:4" s="1" customFormat="1" ht="18" x14ac:dyDescent="0.25">
      <c r="A5" s="51" t="s">
        <v>10</v>
      </c>
      <c r="B5" s="51" t="s">
        <v>0</v>
      </c>
      <c r="C5" s="52" t="s">
        <v>1</v>
      </c>
      <c r="D5" s="52" t="s">
        <v>2</v>
      </c>
    </row>
    <row r="6" spans="1:4" ht="15" x14ac:dyDescent="0.2">
      <c r="A6" s="67"/>
      <c r="B6" s="68" t="s">
        <v>75</v>
      </c>
      <c r="C6" s="69"/>
      <c r="D6" s="70"/>
    </row>
    <row r="7" spans="1:4" ht="15" x14ac:dyDescent="0.2">
      <c r="A7" s="53"/>
      <c r="B7" s="54"/>
      <c r="C7" s="55"/>
      <c r="D7" s="56">
        <f>ROUND((C7*A7)*(1+Totals!$G$1),0)</f>
        <v>0</v>
      </c>
    </row>
    <row r="8" spans="1:4" ht="15" x14ac:dyDescent="0.2">
      <c r="A8" s="53"/>
      <c r="B8" s="54"/>
      <c r="C8" s="55"/>
      <c r="D8" s="56">
        <f>ROUND((C8*A8)*(1+Totals!$G$1),0)</f>
        <v>0</v>
      </c>
    </row>
    <row r="9" spans="1:4" ht="15" x14ac:dyDescent="0.2">
      <c r="A9" s="53"/>
      <c r="B9" s="54"/>
      <c r="C9" s="55"/>
      <c r="D9" s="56">
        <f>ROUND((C9*A9)*(1+Totals!$G$1),0)</f>
        <v>0</v>
      </c>
    </row>
    <row r="10" spans="1:4" ht="15" x14ac:dyDescent="0.2">
      <c r="A10" s="53"/>
      <c r="B10" s="54"/>
      <c r="C10" s="55"/>
      <c r="D10" s="56">
        <f>ROUND((C10*A10)*(1+Totals!$G$1),0)</f>
        <v>0</v>
      </c>
    </row>
    <row r="11" spans="1:4" ht="15" x14ac:dyDescent="0.2">
      <c r="A11" s="53"/>
      <c r="B11" s="54"/>
      <c r="C11" s="55"/>
      <c r="D11" s="56">
        <f>ROUND((C11*A11)*(1+Totals!$G$1),0)</f>
        <v>0</v>
      </c>
    </row>
    <row r="12" spans="1:4" ht="15" x14ac:dyDescent="0.2">
      <c r="A12" s="53"/>
      <c r="B12" s="54"/>
      <c r="C12" s="55"/>
      <c r="D12" s="56">
        <f>ROUND((C12*A12)*(1+Totals!$G$1),0)</f>
        <v>0</v>
      </c>
    </row>
    <row r="13" spans="1:4" ht="15" x14ac:dyDescent="0.2">
      <c r="A13" s="53"/>
      <c r="B13" s="54"/>
      <c r="C13" s="55"/>
      <c r="D13" s="56">
        <f>ROUND((C13*A13)*(1+Totals!$G$1),0)</f>
        <v>0</v>
      </c>
    </row>
    <row r="14" spans="1:4" ht="15" x14ac:dyDescent="0.2">
      <c r="A14" s="53"/>
      <c r="B14" s="54"/>
      <c r="C14" s="55"/>
      <c r="D14" s="56">
        <f>ROUND((C14*A14)*(1+Totals!$G$1),0)</f>
        <v>0</v>
      </c>
    </row>
    <row r="15" spans="1:4" ht="15" x14ac:dyDescent="0.2">
      <c r="A15" s="53"/>
      <c r="B15" s="54"/>
      <c r="C15" s="55"/>
      <c r="D15" s="56">
        <f>ROUND((C15*A15)*(1+Totals!$G$1),0)</f>
        <v>0</v>
      </c>
    </row>
    <row r="16" spans="1:4" ht="15" x14ac:dyDescent="0.2">
      <c r="A16" s="53"/>
      <c r="B16" s="54"/>
      <c r="C16" s="55"/>
      <c r="D16" s="56">
        <f>ROUND((C16*A16)*(1+Totals!$G$1),0)</f>
        <v>0</v>
      </c>
    </row>
    <row r="17" spans="1:4" ht="15" x14ac:dyDescent="0.2">
      <c r="A17" s="53"/>
      <c r="B17" s="54"/>
      <c r="C17" s="55"/>
      <c r="D17" s="56">
        <f>ROUND((C17*A17)*(1+Totals!$G$1),0)</f>
        <v>0</v>
      </c>
    </row>
    <row r="18" spans="1:4" s="1" customFormat="1" ht="18" x14ac:dyDescent="0.25">
      <c r="A18" s="57"/>
      <c r="B18" s="57"/>
      <c r="C18" s="58" t="s">
        <v>3</v>
      </c>
      <c r="D18" s="59">
        <f>SUM(D6:D17)</f>
        <v>0</v>
      </c>
    </row>
  </sheetData>
  <sheetProtection algorithmName="SHA-512" hashValue="AvEC8oXbM8SYi61eP5uhJOVVQIA0UJ0/O16Bnok6pH6y7wZenzUCorxiiPCZ4ii6ZjnK1sY0AMvqzHXqjFFwNA==" saltValue="C4VYyYYHWu5Yv3oi1+DvDw==" spinCount="100000" sheet="1" formatCells="0" formatColumns="0" formatRows="0" insertRows="0" deleteRows="0" sort="0"/>
  <mergeCells count="1">
    <mergeCell ref="C2:D3"/>
  </mergeCells>
  <pageMargins left="1" right="1" top="1" bottom="1" header="0.5" footer="0.5"/>
  <pageSetup scale="87" orientation="landscape" horizontalDpi="300" verticalDpi="300" r:id="rId1"/>
  <headerFooter alignWithMargins="0">
    <oddFooter>&amp;L&amp;F&amp;C&amp;A&amp;R&amp;D, &amp;T</oddFooter>
  </headerFooter>
  <legacyDrawing r:id="rId2"/>
</worksheet>
</file>

<file path=xl/worksheets/sheet4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Sheet102">
    <pageSetUpPr fitToPage="1"/>
  </sheetPr>
  <dimension ref="A1:D18"/>
  <sheetViews>
    <sheetView showGridLines="0" zoomScale="85" zoomScaleNormal="85" zoomScaleSheetLayoutView="75" workbookViewId="0">
      <pane ySplit="5" topLeftCell="A6" activePane="bottomLeft" state="frozen"/>
      <selection activeCell="A7" sqref="A7"/>
      <selection pane="bottomLeft" activeCell="A7" sqref="A7"/>
    </sheetView>
  </sheetViews>
  <sheetFormatPr defaultRowHeight="12.75" x14ac:dyDescent="0.2"/>
  <cols>
    <col min="1" max="1" width="24.28515625" style="11" customWidth="1"/>
    <col min="2" max="2" width="80.7109375" style="11" customWidth="1"/>
    <col min="3" max="3" width="16.7109375" style="11" customWidth="1"/>
    <col min="4" max="4" width="20.42578125" style="11" customWidth="1"/>
    <col min="5" max="16384" width="9.140625" style="11"/>
  </cols>
  <sheetData>
    <row r="1" spans="1:4" ht="22.5" customHeight="1" x14ac:dyDescent="0.25">
      <c r="A1" s="28" t="str">
        <f>'122 - Prof Subs Wages'!A1</f>
        <v>Building</v>
      </c>
      <c r="B1" s="48">
        <f>+Totals!B1</f>
        <v>0</v>
      </c>
    </row>
    <row r="2" spans="1:4" ht="27" customHeight="1" x14ac:dyDescent="0.25">
      <c r="A2" s="28" t="str">
        <f>'122 - Prof Subs Wages'!A2</f>
        <v>Grade Level</v>
      </c>
      <c r="B2" s="48">
        <f>+Totals!B2</f>
        <v>0</v>
      </c>
      <c r="C2" s="94" t="s">
        <v>85</v>
      </c>
      <c r="D2" s="94"/>
    </row>
    <row r="3" spans="1:4" ht="36" x14ac:dyDescent="0.25">
      <c r="A3" s="28" t="str">
        <f>'122 - Prof Subs Wages'!A3</f>
        <v>4-Digit Function + Subject</v>
      </c>
      <c r="B3" s="48">
        <f>+Totals!B3</f>
        <v>0</v>
      </c>
      <c r="C3" s="95"/>
      <c r="D3" s="95"/>
    </row>
    <row r="4" spans="1:4" ht="35.25" customHeight="1" x14ac:dyDescent="0.25">
      <c r="A4" s="30" t="str">
        <f>+Totals!A4</f>
        <v>Name of Staff Member (LN, FN)</v>
      </c>
      <c r="B4" s="48">
        <f>+Totals!B4</f>
        <v>0</v>
      </c>
      <c r="C4" s="50"/>
      <c r="D4" s="50"/>
    </row>
    <row r="5" spans="1:4" s="1" customFormat="1" ht="18" x14ac:dyDescent="0.25">
      <c r="A5" s="51" t="s">
        <v>10</v>
      </c>
      <c r="B5" s="51" t="s">
        <v>0</v>
      </c>
      <c r="C5" s="52" t="s">
        <v>1</v>
      </c>
      <c r="D5" s="52" t="s">
        <v>2</v>
      </c>
    </row>
    <row r="6" spans="1:4" ht="15" x14ac:dyDescent="0.2">
      <c r="A6" s="67"/>
      <c r="B6" s="68" t="s">
        <v>75</v>
      </c>
      <c r="C6" s="69"/>
      <c r="D6" s="70"/>
    </row>
    <row r="7" spans="1:4" ht="15" x14ac:dyDescent="0.2">
      <c r="A7" s="53"/>
      <c r="B7" s="54"/>
      <c r="C7" s="55"/>
      <c r="D7" s="56">
        <f>ROUND((C7*A7)*(1+Totals!$G$1),0)</f>
        <v>0</v>
      </c>
    </row>
    <row r="8" spans="1:4" ht="15" x14ac:dyDescent="0.2">
      <c r="A8" s="53"/>
      <c r="B8" s="54"/>
      <c r="C8" s="55"/>
      <c r="D8" s="56">
        <f>ROUND((C8*A8)*(1+Totals!$G$1),0)</f>
        <v>0</v>
      </c>
    </row>
    <row r="9" spans="1:4" ht="15" x14ac:dyDescent="0.2">
      <c r="A9" s="53"/>
      <c r="B9" s="54"/>
      <c r="C9" s="55"/>
      <c r="D9" s="56">
        <f>ROUND((C9*A9)*(1+Totals!$G$1),0)</f>
        <v>0</v>
      </c>
    </row>
    <row r="10" spans="1:4" ht="15" x14ac:dyDescent="0.2">
      <c r="A10" s="53"/>
      <c r="B10" s="54"/>
      <c r="C10" s="55"/>
      <c r="D10" s="56">
        <f>ROUND((C10*A10)*(1+Totals!$G$1),0)</f>
        <v>0</v>
      </c>
    </row>
    <row r="11" spans="1:4" ht="15" x14ac:dyDescent="0.2">
      <c r="A11" s="53"/>
      <c r="B11" s="54"/>
      <c r="C11" s="55"/>
      <c r="D11" s="56">
        <f>ROUND((C11*A11)*(1+Totals!$G$1),0)</f>
        <v>0</v>
      </c>
    </row>
    <row r="12" spans="1:4" ht="15" x14ac:dyDescent="0.2">
      <c r="A12" s="53"/>
      <c r="B12" s="54"/>
      <c r="C12" s="55"/>
      <c r="D12" s="56">
        <f>ROUND((C12*A12)*(1+Totals!$G$1),0)</f>
        <v>0</v>
      </c>
    </row>
    <row r="13" spans="1:4" ht="15" x14ac:dyDescent="0.2">
      <c r="A13" s="53"/>
      <c r="B13" s="54"/>
      <c r="C13" s="55"/>
      <c r="D13" s="56">
        <f>ROUND((C13*A13)*(1+Totals!$G$1),0)</f>
        <v>0</v>
      </c>
    </row>
    <row r="14" spans="1:4" ht="15" x14ac:dyDescent="0.2">
      <c r="A14" s="53"/>
      <c r="B14" s="54"/>
      <c r="C14" s="55"/>
      <c r="D14" s="56">
        <f>ROUND((C14*A14)*(1+Totals!$G$1),0)</f>
        <v>0</v>
      </c>
    </row>
    <row r="15" spans="1:4" ht="15" x14ac:dyDescent="0.2">
      <c r="A15" s="53"/>
      <c r="B15" s="54"/>
      <c r="C15" s="55"/>
      <c r="D15" s="56">
        <f>ROUND((C15*A15)*(1+Totals!$G$1),0)</f>
        <v>0</v>
      </c>
    </row>
    <row r="16" spans="1:4" ht="15" x14ac:dyDescent="0.2">
      <c r="A16" s="53"/>
      <c r="B16" s="54"/>
      <c r="C16" s="55"/>
      <c r="D16" s="56">
        <f>ROUND((C16*A16)*(1+Totals!$G$1),0)</f>
        <v>0</v>
      </c>
    </row>
    <row r="17" spans="1:4" ht="15" x14ac:dyDescent="0.2">
      <c r="A17" s="53"/>
      <c r="B17" s="54"/>
      <c r="C17" s="55"/>
      <c r="D17" s="56">
        <f>ROUND((C17*A17)*(1+Totals!$G$1),0)</f>
        <v>0</v>
      </c>
    </row>
    <row r="18" spans="1:4" s="1" customFormat="1" ht="18" x14ac:dyDescent="0.25">
      <c r="A18" s="57"/>
      <c r="B18" s="57"/>
      <c r="C18" s="58" t="s">
        <v>3</v>
      </c>
      <c r="D18" s="59">
        <f>SUM(D6:D17)</f>
        <v>0</v>
      </c>
    </row>
  </sheetData>
  <sheetProtection algorithmName="SHA-512" hashValue="LoNbTzzXRM1eJ1iGUsptd5BM+J+jgv4wglnNshSDsOxzA/FvFcMi/G58Puhbv+1mwqm5snpnU7xwmB0bCBGLOg==" saltValue="20OiJwJ/K2klBC3mstObCQ==" spinCount="100000" sheet="1" formatCells="0" formatColumns="0" formatRows="0" insertRows="0" deleteRows="0" sort="0"/>
  <mergeCells count="1">
    <mergeCell ref="C2:D3"/>
  </mergeCells>
  <pageMargins left="1" right="1" top="1" bottom="1" header="0.5" footer="0.5"/>
  <pageSetup scale="87" orientation="landscape" horizontalDpi="300" verticalDpi="300" r:id="rId1"/>
  <headerFooter alignWithMargins="0">
    <oddFooter>&amp;L&amp;F&amp;C&amp;A&amp;R&amp;D, &amp;T</oddFooter>
  </headerFooter>
  <legacyDrawing r:id="rId2"/>
</worksheet>
</file>

<file path=xl/worksheets/sheet4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Sheet103">
    <pageSetUpPr fitToPage="1"/>
  </sheetPr>
  <dimension ref="A1:D18"/>
  <sheetViews>
    <sheetView showGridLines="0" zoomScale="85" zoomScaleNormal="85" zoomScaleSheetLayoutView="75" workbookViewId="0">
      <pane ySplit="5" topLeftCell="A6" activePane="bottomLeft" state="frozen"/>
      <selection activeCell="A7" sqref="A7"/>
      <selection pane="bottomLeft" activeCell="A7" sqref="A7"/>
    </sheetView>
  </sheetViews>
  <sheetFormatPr defaultRowHeight="12.75" x14ac:dyDescent="0.2"/>
  <cols>
    <col min="1" max="1" width="24.28515625" style="11" customWidth="1"/>
    <col min="2" max="2" width="80.7109375" style="11" customWidth="1"/>
    <col min="3" max="3" width="16.7109375" style="11" customWidth="1"/>
    <col min="4" max="4" width="20.42578125" style="11" customWidth="1"/>
    <col min="5" max="16384" width="9.140625" style="11"/>
  </cols>
  <sheetData>
    <row r="1" spans="1:4" ht="22.5" customHeight="1" x14ac:dyDescent="0.25">
      <c r="A1" s="28" t="str">
        <f>'122 - Prof Subs Wages'!A1</f>
        <v>Building</v>
      </c>
      <c r="B1" s="48">
        <f>+Totals!B1</f>
        <v>0</v>
      </c>
    </row>
    <row r="2" spans="1:4" ht="27" customHeight="1" x14ac:dyDescent="0.25">
      <c r="A2" s="28" t="str">
        <f>'122 - Prof Subs Wages'!A2</f>
        <v>Grade Level</v>
      </c>
      <c r="B2" s="48">
        <f>+Totals!B2</f>
        <v>0</v>
      </c>
      <c r="C2" s="94" t="s">
        <v>100</v>
      </c>
      <c r="D2" s="94"/>
    </row>
    <row r="3" spans="1:4" ht="36" x14ac:dyDescent="0.25">
      <c r="A3" s="28" t="str">
        <f>'122 - Prof Subs Wages'!A3</f>
        <v>4-Digit Function + Subject</v>
      </c>
      <c r="B3" s="48">
        <f>+Totals!B3</f>
        <v>0</v>
      </c>
      <c r="C3" s="95"/>
      <c r="D3" s="95"/>
    </row>
    <row r="4" spans="1:4" ht="36" customHeight="1" x14ac:dyDescent="0.25">
      <c r="A4" s="30" t="str">
        <f>+Totals!A4</f>
        <v>Name of Staff Member (LN, FN)</v>
      </c>
      <c r="B4" s="48">
        <f>+Totals!B4</f>
        <v>0</v>
      </c>
      <c r="C4" s="50"/>
      <c r="D4" s="50"/>
    </row>
    <row r="5" spans="1:4" s="1" customFormat="1" ht="18" x14ac:dyDescent="0.25">
      <c r="A5" s="51" t="s">
        <v>10</v>
      </c>
      <c r="B5" s="51" t="s">
        <v>0</v>
      </c>
      <c r="C5" s="52" t="s">
        <v>1</v>
      </c>
      <c r="D5" s="52" t="s">
        <v>2</v>
      </c>
    </row>
    <row r="6" spans="1:4" ht="15" x14ac:dyDescent="0.2">
      <c r="A6" s="67"/>
      <c r="B6" s="68" t="s">
        <v>75</v>
      </c>
      <c r="C6" s="69"/>
      <c r="D6" s="70"/>
    </row>
    <row r="7" spans="1:4" ht="15" x14ac:dyDescent="0.2">
      <c r="A7" s="53"/>
      <c r="B7" s="54"/>
      <c r="C7" s="55"/>
      <c r="D7" s="56">
        <f>ROUND((C7*A7)*(1+Totals!$G$1),0)</f>
        <v>0</v>
      </c>
    </row>
    <row r="8" spans="1:4" ht="15" x14ac:dyDescent="0.2">
      <c r="A8" s="53"/>
      <c r="B8" s="54"/>
      <c r="C8" s="55"/>
      <c r="D8" s="56">
        <f>ROUND((C8*A8)*(1+Totals!$G$1),0)</f>
        <v>0</v>
      </c>
    </row>
    <row r="9" spans="1:4" ht="15" x14ac:dyDescent="0.2">
      <c r="A9" s="53"/>
      <c r="B9" s="54"/>
      <c r="C9" s="55"/>
      <c r="D9" s="56">
        <f>ROUND((C9*A9)*(1+Totals!$G$1),0)</f>
        <v>0</v>
      </c>
    </row>
    <row r="10" spans="1:4" ht="15" x14ac:dyDescent="0.2">
      <c r="A10" s="53"/>
      <c r="B10" s="54"/>
      <c r="C10" s="55"/>
      <c r="D10" s="56">
        <f>ROUND((C10*A10)*(1+Totals!$G$1),0)</f>
        <v>0</v>
      </c>
    </row>
    <row r="11" spans="1:4" ht="15" x14ac:dyDescent="0.2">
      <c r="A11" s="53"/>
      <c r="B11" s="54"/>
      <c r="C11" s="55"/>
      <c r="D11" s="56">
        <f>ROUND((C11*A11)*(1+Totals!$G$1),0)</f>
        <v>0</v>
      </c>
    </row>
    <row r="12" spans="1:4" ht="15" x14ac:dyDescent="0.2">
      <c r="A12" s="53"/>
      <c r="B12" s="54"/>
      <c r="C12" s="55"/>
      <c r="D12" s="56">
        <f>ROUND((C12*A12)*(1+Totals!$G$1),0)</f>
        <v>0</v>
      </c>
    </row>
    <row r="13" spans="1:4" ht="15" x14ac:dyDescent="0.2">
      <c r="A13" s="53"/>
      <c r="B13" s="54"/>
      <c r="C13" s="55"/>
      <c r="D13" s="56">
        <f>ROUND((C13*A13)*(1+Totals!$G$1),0)</f>
        <v>0</v>
      </c>
    </row>
    <row r="14" spans="1:4" ht="15" x14ac:dyDescent="0.2">
      <c r="A14" s="53"/>
      <c r="B14" s="54"/>
      <c r="C14" s="55"/>
      <c r="D14" s="56">
        <f>ROUND((C14*A14)*(1+Totals!$G$1),0)</f>
        <v>0</v>
      </c>
    </row>
    <row r="15" spans="1:4" ht="15" x14ac:dyDescent="0.2">
      <c r="A15" s="53"/>
      <c r="B15" s="54"/>
      <c r="C15" s="55"/>
      <c r="D15" s="56">
        <f>ROUND((C15*A15)*(1+Totals!$G$1),0)</f>
        <v>0</v>
      </c>
    </row>
    <row r="16" spans="1:4" ht="15" x14ac:dyDescent="0.2">
      <c r="A16" s="53"/>
      <c r="B16" s="54"/>
      <c r="C16" s="55"/>
      <c r="D16" s="56">
        <f>ROUND((C16*A16)*(1+Totals!$G$1),0)</f>
        <v>0</v>
      </c>
    </row>
    <row r="17" spans="1:4" ht="15" x14ac:dyDescent="0.2">
      <c r="A17" s="53"/>
      <c r="B17" s="54"/>
      <c r="C17" s="55"/>
      <c r="D17" s="56">
        <f>ROUND((C17*A17)*(1+Totals!$G$1),0)</f>
        <v>0</v>
      </c>
    </row>
    <row r="18" spans="1:4" s="1" customFormat="1" ht="18" x14ac:dyDescent="0.25">
      <c r="A18" s="57"/>
      <c r="B18" s="57"/>
      <c r="C18" s="58" t="s">
        <v>3</v>
      </c>
      <c r="D18" s="59">
        <f>SUM(D6:D17)</f>
        <v>0</v>
      </c>
    </row>
  </sheetData>
  <sheetProtection algorithmName="SHA-512" hashValue="+JVkDLk3nbBGjH3yB8Q2Tsi7wstCN8jUSGEIC8DZuhbmYHNi/ylDCUfggwx4n/I3ZMlUHA0vPT6gSA7m/97EQA==" saltValue="KIe0f8/qQAEZBLHAThXaJw==" spinCount="100000" sheet="1" formatCells="0" formatColumns="0" formatRows="0" insertRows="0" deleteRows="0" sort="0"/>
  <mergeCells count="1">
    <mergeCell ref="C2:D3"/>
  </mergeCells>
  <pageMargins left="1" right="1" top="1" bottom="1" header="0.5" footer="0.5"/>
  <pageSetup scale="87" orientation="landscape" horizontalDpi="300" verticalDpi="300" r:id="rId1"/>
  <headerFooter alignWithMargins="0">
    <oddFooter>&amp;L&amp;F&amp;C&amp;A&amp;R&amp;D, &amp;T</oddFooter>
  </headerFooter>
  <legacyDrawing r:id="rId2"/>
</worksheet>
</file>

<file path=xl/worksheets/sheet4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Sheet104">
    <pageSetUpPr fitToPage="1"/>
  </sheetPr>
  <dimension ref="A1:D18"/>
  <sheetViews>
    <sheetView showGridLines="0" zoomScale="85" zoomScaleNormal="85" zoomScaleSheetLayoutView="75" workbookViewId="0">
      <pane ySplit="5" topLeftCell="A6" activePane="bottomLeft" state="frozen"/>
      <selection activeCell="A7" sqref="A7"/>
      <selection pane="bottomLeft" activeCell="A7" sqref="A7"/>
    </sheetView>
  </sheetViews>
  <sheetFormatPr defaultRowHeight="12.75" x14ac:dyDescent="0.2"/>
  <cols>
    <col min="1" max="1" width="24.28515625" style="11" customWidth="1"/>
    <col min="2" max="2" width="80.7109375" style="11" customWidth="1"/>
    <col min="3" max="3" width="16.7109375" style="11" customWidth="1"/>
    <col min="4" max="4" width="20.42578125" style="11" customWidth="1"/>
    <col min="5" max="16384" width="9.140625" style="11"/>
  </cols>
  <sheetData>
    <row r="1" spans="1:4" ht="22.5" customHeight="1" x14ac:dyDescent="0.25">
      <c r="A1" s="28" t="str">
        <f>'122 - Prof Subs Wages'!A1</f>
        <v>Building</v>
      </c>
      <c r="B1" s="48">
        <f>+Totals!B1</f>
        <v>0</v>
      </c>
    </row>
    <row r="2" spans="1:4" ht="27" customHeight="1" x14ac:dyDescent="0.25">
      <c r="A2" s="28" t="str">
        <f>'122 - Prof Subs Wages'!A2</f>
        <v>Grade Level</v>
      </c>
      <c r="B2" s="48">
        <f>+Totals!B2</f>
        <v>0</v>
      </c>
      <c r="C2" s="94" t="s">
        <v>54</v>
      </c>
      <c r="D2" s="94"/>
    </row>
    <row r="3" spans="1:4" ht="36" x14ac:dyDescent="0.25">
      <c r="A3" s="28" t="str">
        <f>'122 - Prof Subs Wages'!A3</f>
        <v>4-Digit Function + Subject</v>
      </c>
      <c r="B3" s="48">
        <f>+Totals!B3</f>
        <v>0</v>
      </c>
      <c r="C3" s="95"/>
      <c r="D3" s="95"/>
    </row>
    <row r="4" spans="1:4" ht="36" customHeight="1" x14ac:dyDescent="0.25">
      <c r="A4" s="30" t="str">
        <f>+Totals!A4</f>
        <v>Name of Staff Member (LN, FN)</v>
      </c>
      <c r="B4" s="48">
        <f>+Totals!B4</f>
        <v>0</v>
      </c>
      <c r="C4" s="50"/>
      <c r="D4" s="50"/>
    </row>
    <row r="5" spans="1:4" s="1" customFormat="1" ht="18" x14ac:dyDescent="0.25">
      <c r="A5" s="51" t="s">
        <v>10</v>
      </c>
      <c r="B5" s="51" t="s">
        <v>0</v>
      </c>
      <c r="C5" s="52" t="s">
        <v>1</v>
      </c>
      <c r="D5" s="52" t="s">
        <v>2</v>
      </c>
    </row>
    <row r="6" spans="1:4" ht="15" x14ac:dyDescent="0.2">
      <c r="A6" s="67"/>
      <c r="B6" s="68" t="s">
        <v>75</v>
      </c>
      <c r="C6" s="69"/>
      <c r="D6" s="70"/>
    </row>
    <row r="7" spans="1:4" ht="15" x14ac:dyDescent="0.2">
      <c r="A7" s="53"/>
      <c r="B7" s="54"/>
      <c r="C7" s="55"/>
      <c r="D7" s="56">
        <f>ROUND((C7*A7)*(1+Totals!$G$1),0)</f>
        <v>0</v>
      </c>
    </row>
    <row r="8" spans="1:4" ht="15" x14ac:dyDescent="0.2">
      <c r="A8" s="53"/>
      <c r="B8" s="54"/>
      <c r="C8" s="55"/>
      <c r="D8" s="56">
        <f>ROUND((C8*A8)*(1+Totals!$G$1),0)</f>
        <v>0</v>
      </c>
    </row>
    <row r="9" spans="1:4" ht="15" x14ac:dyDescent="0.2">
      <c r="A9" s="53"/>
      <c r="B9" s="54"/>
      <c r="C9" s="55"/>
      <c r="D9" s="56">
        <f>ROUND((C9*A9)*(1+Totals!$G$1),0)</f>
        <v>0</v>
      </c>
    </row>
    <row r="10" spans="1:4" ht="15" x14ac:dyDescent="0.2">
      <c r="A10" s="53"/>
      <c r="B10" s="54"/>
      <c r="C10" s="55"/>
      <c r="D10" s="56">
        <f>ROUND((C10*A10)*(1+Totals!$G$1),0)</f>
        <v>0</v>
      </c>
    </row>
    <row r="11" spans="1:4" ht="15" x14ac:dyDescent="0.2">
      <c r="A11" s="53"/>
      <c r="B11" s="54"/>
      <c r="C11" s="55"/>
      <c r="D11" s="56">
        <f>ROUND((C11*A11)*(1+Totals!$G$1),0)</f>
        <v>0</v>
      </c>
    </row>
    <row r="12" spans="1:4" ht="15" x14ac:dyDescent="0.2">
      <c r="A12" s="53"/>
      <c r="B12" s="54"/>
      <c r="C12" s="55"/>
      <c r="D12" s="56">
        <f>ROUND((C12*A12)*(1+Totals!$G$1),0)</f>
        <v>0</v>
      </c>
    </row>
    <row r="13" spans="1:4" ht="15" x14ac:dyDescent="0.2">
      <c r="A13" s="53"/>
      <c r="B13" s="54"/>
      <c r="C13" s="55"/>
      <c r="D13" s="56">
        <f>ROUND((C13*A13)*(1+Totals!$G$1),0)</f>
        <v>0</v>
      </c>
    </row>
    <row r="14" spans="1:4" ht="15" x14ac:dyDescent="0.2">
      <c r="A14" s="53"/>
      <c r="B14" s="54"/>
      <c r="C14" s="55"/>
      <c r="D14" s="56">
        <f>ROUND((C14*A14)*(1+Totals!$G$1),0)</f>
        <v>0</v>
      </c>
    </row>
    <row r="15" spans="1:4" ht="15" x14ac:dyDescent="0.2">
      <c r="A15" s="53"/>
      <c r="B15" s="54"/>
      <c r="C15" s="55"/>
      <c r="D15" s="56">
        <f>ROUND((C15*A15)*(1+Totals!$G$1),0)</f>
        <v>0</v>
      </c>
    </row>
    <row r="16" spans="1:4" ht="15" x14ac:dyDescent="0.2">
      <c r="A16" s="53"/>
      <c r="B16" s="54"/>
      <c r="C16" s="55"/>
      <c r="D16" s="56">
        <f>ROUND((C16*A16)*(1+Totals!$G$1),0)</f>
        <v>0</v>
      </c>
    </row>
    <row r="17" spans="1:4" ht="15" x14ac:dyDescent="0.2">
      <c r="A17" s="53"/>
      <c r="B17" s="54"/>
      <c r="C17" s="55"/>
      <c r="D17" s="56">
        <f>ROUND((C17*A17)*(1+Totals!$G$1),0)</f>
        <v>0</v>
      </c>
    </row>
    <row r="18" spans="1:4" s="1" customFormat="1" ht="18" x14ac:dyDescent="0.25">
      <c r="A18" s="57"/>
      <c r="B18" s="57"/>
      <c r="C18" s="58" t="s">
        <v>3</v>
      </c>
      <c r="D18" s="59">
        <f>SUM(D6:D17)</f>
        <v>0</v>
      </c>
    </row>
  </sheetData>
  <sheetProtection algorithmName="SHA-512" hashValue="FedtPVeBqhC9cJZsjjxOUFRvqh0cQI41+I6LFp29pn9DeY7HiLYcCcDaQMtwsy4MSZZXsTFv/nAC+ZIajI658A==" saltValue="y6+DBgbHA0hMuI3XT3mboQ==" spinCount="100000" sheet="1" formatCells="0" formatColumns="0" formatRows="0" insertRows="0" deleteRows="0" sort="0"/>
  <mergeCells count="1">
    <mergeCell ref="C2:D3"/>
  </mergeCells>
  <pageMargins left="1" right="1" top="1" bottom="1" header="0.5" footer="0.5"/>
  <pageSetup scale="87" orientation="landscape" horizontalDpi="300" verticalDpi="300" r:id="rId1"/>
  <headerFooter alignWithMargins="0">
    <oddFooter>&amp;L&amp;F&amp;C&amp;A&amp;R&amp;D, &amp;T</oddFooter>
  </headerFooter>
  <legacyDrawing r:id="rId2"/>
</worksheet>
</file>

<file path=xl/worksheets/sheet4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Sheet105">
    <pageSetUpPr fitToPage="1"/>
  </sheetPr>
  <dimension ref="A1:D18"/>
  <sheetViews>
    <sheetView showGridLines="0" zoomScale="85" zoomScaleNormal="85" zoomScaleSheetLayoutView="75" workbookViewId="0">
      <pane ySplit="5" topLeftCell="A6" activePane="bottomLeft" state="frozen"/>
      <selection activeCell="A7" sqref="A7"/>
      <selection pane="bottomLeft" activeCell="A7" sqref="A7"/>
    </sheetView>
  </sheetViews>
  <sheetFormatPr defaultRowHeight="12.75" x14ac:dyDescent="0.2"/>
  <cols>
    <col min="1" max="1" width="24.28515625" style="11" customWidth="1"/>
    <col min="2" max="2" width="80.7109375" style="11" customWidth="1"/>
    <col min="3" max="3" width="16.7109375" style="11" customWidth="1"/>
    <col min="4" max="4" width="20.42578125" style="11" customWidth="1"/>
    <col min="5" max="16384" width="9.140625" style="11"/>
  </cols>
  <sheetData>
    <row r="1" spans="1:4" ht="22.5" customHeight="1" x14ac:dyDescent="0.25">
      <c r="A1" s="28" t="str">
        <f>'122 - Prof Subs Wages'!A1</f>
        <v>Building</v>
      </c>
      <c r="B1" s="48">
        <f>+Totals!B1</f>
        <v>0</v>
      </c>
    </row>
    <row r="2" spans="1:4" ht="27" customHeight="1" x14ac:dyDescent="0.25">
      <c r="A2" s="28" t="str">
        <f>'122 - Prof Subs Wages'!A2</f>
        <v>Grade Level</v>
      </c>
      <c r="B2" s="48">
        <f>+Totals!B2</f>
        <v>0</v>
      </c>
      <c r="C2" s="94" t="s">
        <v>39</v>
      </c>
      <c r="D2" s="94"/>
    </row>
    <row r="3" spans="1:4" ht="36" x14ac:dyDescent="0.25">
      <c r="A3" s="28" t="str">
        <f>'122 - Prof Subs Wages'!A3</f>
        <v>4-Digit Function + Subject</v>
      </c>
      <c r="B3" s="48">
        <f>+Totals!B3</f>
        <v>0</v>
      </c>
      <c r="C3" s="95"/>
      <c r="D3" s="95"/>
    </row>
    <row r="4" spans="1:4" ht="36.75" customHeight="1" x14ac:dyDescent="0.25">
      <c r="A4" s="30" t="str">
        <f>+Totals!A4</f>
        <v>Name of Staff Member (LN, FN)</v>
      </c>
      <c r="B4" s="48">
        <f>+Totals!B4</f>
        <v>0</v>
      </c>
      <c r="C4" s="50"/>
      <c r="D4" s="50"/>
    </row>
    <row r="5" spans="1:4" s="1" customFormat="1" ht="18" x14ac:dyDescent="0.25">
      <c r="A5" s="51" t="s">
        <v>10</v>
      </c>
      <c r="B5" s="51" t="s">
        <v>0</v>
      </c>
      <c r="C5" s="52" t="s">
        <v>1</v>
      </c>
      <c r="D5" s="52" t="s">
        <v>2</v>
      </c>
    </row>
    <row r="6" spans="1:4" ht="15" x14ac:dyDescent="0.2">
      <c r="A6" s="67"/>
      <c r="B6" s="68" t="s">
        <v>75</v>
      </c>
      <c r="C6" s="69"/>
      <c r="D6" s="70"/>
    </row>
    <row r="7" spans="1:4" ht="15" x14ac:dyDescent="0.2">
      <c r="A7" s="53"/>
      <c r="B7" s="54"/>
      <c r="C7" s="55"/>
      <c r="D7" s="56">
        <f>ROUND(C7*A7,0)</f>
        <v>0</v>
      </c>
    </row>
    <row r="8" spans="1:4" ht="15" x14ac:dyDescent="0.2">
      <c r="A8" s="53"/>
      <c r="B8" s="54"/>
      <c r="C8" s="55"/>
      <c r="D8" s="56">
        <f t="shared" ref="D8:D17" si="0">ROUND(C8*A8,0)</f>
        <v>0</v>
      </c>
    </row>
    <row r="9" spans="1:4" ht="15" x14ac:dyDescent="0.2">
      <c r="A9" s="53"/>
      <c r="B9" s="54"/>
      <c r="C9" s="55"/>
      <c r="D9" s="56">
        <f t="shared" si="0"/>
        <v>0</v>
      </c>
    </row>
    <row r="10" spans="1:4" ht="15" x14ac:dyDescent="0.2">
      <c r="A10" s="53"/>
      <c r="B10" s="54"/>
      <c r="C10" s="55"/>
      <c r="D10" s="56">
        <f t="shared" si="0"/>
        <v>0</v>
      </c>
    </row>
    <row r="11" spans="1:4" ht="15" x14ac:dyDescent="0.2">
      <c r="A11" s="53"/>
      <c r="B11" s="54"/>
      <c r="C11" s="55"/>
      <c r="D11" s="56">
        <f t="shared" si="0"/>
        <v>0</v>
      </c>
    </row>
    <row r="12" spans="1:4" ht="15" x14ac:dyDescent="0.2">
      <c r="A12" s="53"/>
      <c r="B12" s="54"/>
      <c r="C12" s="55"/>
      <c r="D12" s="56">
        <f t="shared" si="0"/>
        <v>0</v>
      </c>
    </row>
    <row r="13" spans="1:4" ht="15" x14ac:dyDescent="0.2">
      <c r="A13" s="53"/>
      <c r="B13" s="54"/>
      <c r="C13" s="55"/>
      <c r="D13" s="56">
        <f t="shared" si="0"/>
        <v>0</v>
      </c>
    </row>
    <row r="14" spans="1:4" ht="15" x14ac:dyDescent="0.2">
      <c r="A14" s="53"/>
      <c r="B14" s="54"/>
      <c r="C14" s="55"/>
      <c r="D14" s="56">
        <f t="shared" si="0"/>
        <v>0</v>
      </c>
    </row>
    <row r="15" spans="1:4" ht="15" x14ac:dyDescent="0.2">
      <c r="A15" s="53"/>
      <c r="B15" s="54"/>
      <c r="C15" s="55"/>
      <c r="D15" s="56">
        <f t="shared" si="0"/>
        <v>0</v>
      </c>
    </row>
    <row r="16" spans="1:4" ht="15" x14ac:dyDescent="0.2">
      <c r="A16" s="53"/>
      <c r="B16" s="54"/>
      <c r="C16" s="55"/>
      <c r="D16" s="56">
        <f t="shared" si="0"/>
        <v>0</v>
      </c>
    </row>
    <row r="17" spans="1:4" ht="15" x14ac:dyDescent="0.2">
      <c r="A17" s="53"/>
      <c r="B17" s="54"/>
      <c r="C17" s="55"/>
      <c r="D17" s="56">
        <f t="shared" si="0"/>
        <v>0</v>
      </c>
    </row>
    <row r="18" spans="1:4" s="1" customFormat="1" ht="18" x14ac:dyDescent="0.25">
      <c r="A18" s="57"/>
      <c r="B18" s="57"/>
      <c r="C18" s="58" t="s">
        <v>3</v>
      </c>
      <c r="D18" s="59">
        <f>SUM(D6:D17)</f>
        <v>0</v>
      </c>
    </row>
  </sheetData>
  <sheetProtection algorithmName="SHA-512" hashValue="2VzvsasAS3d9pGgktORDuutTJBbrrcjcfM0AY7mw2jRC4H/IDWPF98uBbGFVi35pNm/cbkdj+5jz8oRrE5IuWQ==" saltValue="pv0HJLic5cQs+KjCoafIqg==" spinCount="100000" sheet="1" formatCells="0" formatColumns="0" formatRows="0" insertRows="0" deleteRows="0" sort="0"/>
  <mergeCells count="1">
    <mergeCell ref="C2:D3"/>
  </mergeCells>
  <pageMargins left="1" right="1" top="1" bottom="1" header="0.5" footer="0.5"/>
  <pageSetup scale="87" orientation="landscape" horizontalDpi="300" verticalDpi="300" r:id="rId1"/>
  <headerFooter alignWithMargins="0">
    <oddFooter>&amp;L&amp;F&amp;C&amp;A&amp;R&amp;D, &amp;T</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DD6A96-E908-4E51-98FD-B57D5716719B}">
  <sheetPr>
    <pageSetUpPr fitToPage="1"/>
  </sheetPr>
  <dimension ref="A1:E19"/>
  <sheetViews>
    <sheetView showGridLines="0" zoomScale="85" zoomScaleNormal="85" zoomScaleSheetLayoutView="75" workbookViewId="0">
      <pane ySplit="7" topLeftCell="A8" activePane="bottomLeft" state="frozen"/>
      <selection pane="bottomLeft" activeCell="D7" sqref="D7"/>
    </sheetView>
  </sheetViews>
  <sheetFormatPr defaultColWidth="8.85546875" defaultRowHeight="12.75" x14ac:dyDescent="0.2"/>
  <cols>
    <col min="1" max="1" width="24" style="29" customWidth="1"/>
    <col min="2" max="2" width="16.140625" style="29" customWidth="1"/>
    <col min="3" max="3" width="80.7109375" style="29" customWidth="1"/>
    <col min="4" max="4" width="22.7109375" style="29" customWidth="1"/>
    <col min="5" max="5" width="20.42578125" style="29" customWidth="1"/>
    <col min="6" max="16384" width="8.85546875" style="29"/>
  </cols>
  <sheetData>
    <row r="1" spans="1:5" ht="22.5" customHeight="1" x14ac:dyDescent="0.25">
      <c r="A1" s="28" t="s">
        <v>103</v>
      </c>
      <c r="B1" s="90">
        <f>+TotalsB1</f>
        <v>0</v>
      </c>
      <c r="C1" s="91"/>
    </row>
    <row r="2" spans="1:5" ht="18" x14ac:dyDescent="0.25">
      <c r="A2" s="28" t="s">
        <v>104</v>
      </c>
      <c r="B2" s="90">
        <f>+Totals!B2</f>
        <v>0</v>
      </c>
      <c r="C2" s="91"/>
      <c r="D2" s="92" t="s">
        <v>120</v>
      </c>
      <c r="E2" s="92"/>
    </row>
    <row r="3" spans="1:5" ht="36" x14ac:dyDescent="0.25">
      <c r="A3" s="28" t="s">
        <v>105</v>
      </c>
      <c r="B3" s="90">
        <f>+Totals!B3</f>
        <v>0</v>
      </c>
      <c r="C3" s="91"/>
      <c r="D3" s="93"/>
      <c r="E3" s="93"/>
    </row>
    <row r="4" spans="1:5" ht="35.25" customHeight="1" x14ac:dyDescent="0.25">
      <c r="A4" s="30" t="str">
        <f>+Totals!A4</f>
        <v>Name of Staff Member (LN, FN)</v>
      </c>
      <c r="B4" s="90">
        <f>+Totals!B4</f>
        <v>0</v>
      </c>
      <c r="C4" s="91"/>
      <c r="D4" s="31"/>
      <c r="E4" s="31"/>
    </row>
    <row r="5" spans="1:5" s="6" customFormat="1" ht="66" customHeight="1" x14ac:dyDescent="0.25">
      <c r="A5" s="32" t="s">
        <v>57</v>
      </c>
      <c r="B5" s="32" t="s">
        <v>58</v>
      </c>
      <c r="C5" s="32" t="s">
        <v>0</v>
      </c>
      <c r="D5" s="33" t="s">
        <v>63</v>
      </c>
      <c r="E5" s="33" t="s">
        <v>2</v>
      </c>
    </row>
    <row r="6" spans="1:5" ht="15" x14ac:dyDescent="0.2">
      <c r="A6" s="34"/>
      <c r="B6" s="34"/>
      <c r="C6" s="35" t="s">
        <v>60</v>
      </c>
      <c r="D6" s="36"/>
      <c r="E6" s="37"/>
    </row>
    <row r="7" spans="1:5" ht="15" x14ac:dyDescent="0.2">
      <c r="A7" s="35">
        <v>3</v>
      </c>
      <c r="B7" s="35">
        <v>1</v>
      </c>
      <c r="C7" s="38" t="s">
        <v>61</v>
      </c>
      <c r="D7" s="39">
        <f>9*7.5</f>
        <v>67.5</v>
      </c>
      <c r="E7" s="39">
        <f>ROUNDUP(A7*B7*D7,0)</f>
        <v>203</v>
      </c>
    </row>
    <row r="8" spans="1:5" ht="15" x14ac:dyDescent="0.2">
      <c r="A8" s="40"/>
      <c r="B8" s="40"/>
      <c r="C8" s="41"/>
      <c r="D8" s="42"/>
      <c r="E8" s="43">
        <f t="shared" ref="E8:E16" si="0">ROUNDUP(A8*B8*D8,0)</f>
        <v>0</v>
      </c>
    </row>
    <row r="9" spans="1:5" ht="15" x14ac:dyDescent="0.2">
      <c r="A9" s="40"/>
      <c r="B9" s="40"/>
      <c r="C9" s="41"/>
      <c r="D9" s="42"/>
      <c r="E9" s="43">
        <f t="shared" si="0"/>
        <v>0</v>
      </c>
    </row>
    <row r="10" spans="1:5" ht="15" x14ac:dyDescent="0.2">
      <c r="A10" s="40"/>
      <c r="B10" s="40"/>
      <c r="C10" s="41"/>
      <c r="D10" s="42"/>
      <c r="E10" s="43">
        <f t="shared" si="0"/>
        <v>0</v>
      </c>
    </row>
    <row r="11" spans="1:5" ht="15" x14ac:dyDescent="0.2">
      <c r="A11" s="40"/>
      <c r="B11" s="40"/>
      <c r="C11" s="41"/>
      <c r="D11" s="42"/>
      <c r="E11" s="43">
        <f t="shared" si="0"/>
        <v>0</v>
      </c>
    </row>
    <row r="12" spans="1:5" ht="15" x14ac:dyDescent="0.2">
      <c r="A12" s="40"/>
      <c r="B12" s="40"/>
      <c r="C12" s="41"/>
      <c r="D12" s="42"/>
      <c r="E12" s="43">
        <f t="shared" si="0"/>
        <v>0</v>
      </c>
    </row>
    <row r="13" spans="1:5" ht="15" x14ac:dyDescent="0.2">
      <c r="A13" s="40"/>
      <c r="B13" s="40"/>
      <c r="C13" s="41"/>
      <c r="D13" s="42"/>
      <c r="E13" s="43">
        <f t="shared" si="0"/>
        <v>0</v>
      </c>
    </row>
    <row r="14" spans="1:5" ht="15" x14ac:dyDescent="0.2">
      <c r="A14" s="40"/>
      <c r="B14" s="40"/>
      <c r="C14" s="41"/>
      <c r="D14" s="42"/>
      <c r="E14" s="43">
        <f t="shared" si="0"/>
        <v>0</v>
      </c>
    </row>
    <row r="15" spans="1:5" ht="15" x14ac:dyDescent="0.2">
      <c r="A15" s="40"/>
      <c r="B15" s="40"/>
      <c r="C15" s="41"/>
      <c r="D15" s="42"/>
      <c r="E15" s="43">
        <f t="shared" si="0"/>
        <v>0</v>
      </c>
    </row>
    <row r="16" spans="1:5" ht="15" x14ac:dyDescent="0.2">
      <c r="A16" s="40"/>
      <c r="B16" s="40"/>
      <c r="C16" s="41"/>
      <c r="D16" s="42"/>
      <c r="E16" s="43">
        <f t="shared" si="0"/>
        <v>0</v>
      </c>
    </row>
    <row r="17" spans="1:5" ht="15" x14ac:dyDescent="0.2">
      <c r="A17" s="40"/>
      <c r="B17" s="40"/>
      <c r="C17" s="41"/>
      <c r="D17" s="42"/>
      <c r="E17" s="43">
        <f>ROUNDUP(A17*B17*D17,0)</f>
        <v>0</v>
      </c>
    </row>
    <row r="18" spans="1:5" ht="15" x14ac:dyDescent="0.2">
      <c r="A18" s="40"/>
      <c r="B18" s="40"/>
      <c r="C18" s="41"/>
      <c r="D18" s="42"/>
      <c r="E18" s="43">
        <f>ROUNDUP(A18*B18*D18,0)</f>
        <v>0</v>
      </c>
    </row>
    <row r="19" spans="1:5" s="6" customFormat="1" ht="18" x14ac:dyDescent="0.25">
      <c r="A19" s="44"/>
      <c r="B19" s="44"/>
      <c r="C19" s="44"/>
      <c r="D19" s="45" t="s">
        <v>3</v>
      </c>
      <c r="E19" s="46">
        <f>SUM(E8:E18)</f>
        <v>0</v>
      </c>
    </row>
  </sheetData>
  <sheetProtection algorithmName="SHA-512" hashValue="ovIet4hfSe7Mvb1v3NG+U3KF1dE1CmpuvmnPSt2tKNwHIn7yeV2xPopYLBjhWlE3b8jT1AEpaa1ZV8y9Lv2zdg==" saltValue="j3S3V0KhrV5/PxopDAh76A==" spinCount="100000" sheet="1" formatCells="0" insertRows="0" deleteRows="0" sort="0"/>
  <mergeCells count="5">
    <mergeCell ref="B1:C1"/>
    <mergeCell ref="B2:C2"/>
    <mergeCell ref="D2:E3"/>
    <mergeCell ref="B3:C3"/>
    <mergeCell ref="B4:C4"/>
  </mergeCells>
  <pageMargins left="1" right="1" top="1" bottom="1" header="0.5" footer="0.5"/>
  <pageSetup scale="87" orientation="landscape" horizontalDpi="300" verticalDpi="300" r:id="rId1"/>
  <headerFooter alignWithMargins="0">
    <oddFooter>&amp;L&amp;F&amp;C&amp;A&amp;R&amp;D, &amp;T</oddFooter>
  </headerFooter>
</worksheet>
</file>

<file path=xl/worksheets/sheet5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Sheet106">
    <pageSetUpPr fitToPage="1"/>
  </sheetPr>
  <dimension ref="A1:D18"/>
  <sheetViews>
    <sheetView showGridLines="0" zoomScale="85" zoomScaleNormal="85" zoomScaleSheetLayoutView="75" workbookViewId="0">
      <pane ySplit="5" topLeftCell="A6" activePane="bottomLeft" state="frozen"/>
      <selection activeCell="A7" sqref="A7"/>
      <selection pane="bottomLeft" activeCell="A7" sqref="A7"/>
    </sheetView>
  </sheetViews>
  <sheetFormatPr defaultRowHeight="12.75" x14ac:dyDescent="0.2"/>
  <cols>
    <col min="1" max="1" width="24.28515625" style="11" customWidth="1"/>
    <col min="2" max="2" width="80.7109375" style="11" customWidth="1"/>
    <col min="3" max="3" width="16.7109375" style="11" customWidth="1"/>
    <col min="4" max="4" width="20.42578125" style="11" customWidth="1"/>
    <col min="5" max="16384" width="9.140625" style="11"/>
  </cols>
  <sheetData>
    <row r="1" spans="1:4" ht="22.5" customHeight="1" x14ac:dyDescent="0.25">
      <c r="A1" s="28" t="str">
        <f>'122 - Prof Subs Wages'!A1</f>
        <v>Building</v>
      </c>
      <c r="B1" s="48">
        <f>+Totals!B1</f>
        <v>0</v>
      </c>
    </row>
    <row r="2" spans="1:4" ht="27" customHeight="1" x14ac:dyDescent="0.25">
      <c r="A2" s="28" t="str">
        <f>'122 - Prof Subs Wages'!A2</f>
        <v>Grade Level</v>
      </c>
      <c r="B2" s="48">
        <f>+Totals!B2</f>
        <v>0</v>
      </c>
      <c r="C2" s="94" t="s">
        <v>40</v>
      </c>
      <c r="D2" s="94"/>
    </row>
    <row r="3" spans="1:4" ht="36" x14ac:dyDescent="0.25">
      <c r="A3" s="28" t="str">
        <f>'122 - Prof Subs Wages'!A3</f>
        <v>4-Digit Function + Subject</v>
      </c>
      <c r="B3" s="48">
        <f>+Totals!B3</f>
        <v>0</v>
      </c>
      <c r="C3" s="95"/>
      <c r="D3" s="95"/>
    </row>
    <row r="4" spans="1:4" ht="38.25" customHeight="1" x14ac:dyDescent="0.25">
      <c r="A4" s="30" t="str">
        <f>+Totals!A4</f>
        <v>Name of Staff Member (LN, FN)</v>
      </c>
      <c r="B4" s="48">
        <f>+Totals!B4</f>
        <v>0</v>
      </c>
      <c r="C4" s="50"/>
      <c r="D4" s="50"/>
    </row>
    <row r="5" spans="1:4" s="1" customFormat="1" ht="18" x14ac:dyDescent="0.25">
      <c r="A5" s="51" t="s">
        <v>10</v>
      </c>
      <c r="B5" s="51" t="s">
        <v>0</v>
      </c>
      <c r="C5" s="52" t="s">
        <v>1</v>
      </c>
      <c r="D5" s="52" t="s">
        <v>2</v>
      </c>
    </row>
    <row r="6" spans="1:4" ht="15" x14ac:dyDescent="0.2">
      <c r="A6" s="67"/>
      <c r="B6" s="68" t="s">
        <v>75</v>
      </c>
      <c r="C6" s="69"/>
      <c r="D6" s="70"/>
    </row>
    <row r="7" spans="1:4" ht="15" x14ac:dyDescent="0.2">
      <c r="A7" s="53"/>
      <c r="B7" s="54"/>
      <c r="C7" s="55"/>
      <c r="D7" s="56">
        <f>ROUND(C7*A7,0)</f>
        <v>0</v>
      </c>
    </row>
    <row r="8" spans="1:4" ht="15" x14ac:dyDescent="0.2">
      <c r="A8" s="53"/>
      <c r="B8" s="54"/>
      <c r="C8" s="55"/>
      <c r="D8" s="56">
        <f t="shared" ref="D8:D16" si="0">ROUND(C8*A8,0)</f>
        <v>0</v>
      </c>
    </row>
    <row r="9" spans="1:4" ht="15" x14ac:dyDescent="0.2">
      <c r="A9" s="53"/>
      <c r="B9" s="54"/>
      <c r="C9" s="55"/>
      <c r="D9" s="56">
        <f t="shared" si="0"/>
        <v>0</v>
      </c>
    </row>
    <row r="10" spans="1:4" ht="15" x14ac:dyDescent="0.2">
      <c r="A10" s="53"/>
      <c r="B10" s="54"/>
      <c r="C10" s="55"/>
      <c r="D10" s="56">
        <f t="shared" si="0"/>
        <v>0</v>
      </c>
    </row>
    <row r="11" spans="1:4" ht="15" x14ac:dyDescent="0.2">
      <c r="A11" s="53"/>
      <c r="B11" s="54"/>
      <c r="C11" s="55"/>
      <c r="D11" s="56">
        <f t="shared" si="0"/>
        <v>0</v>
      </c>
    </row>
    <row r="12" spans="1:4" ht="15" x14ac:dyDescent="0.2">
      <c r="A12" s="53"/>
      <c r="B12" s="54"/>
      <c r="C12" s="55"/>
      <c r="D12" s="56">
        <f t="shared" si="0"/>
        <v>0</v>
      </c>
    </row>
    <row r="13" spans="1:4" ht="15" x14ac:dyDescent="0.2">
      <c r="A13" s="53"/>
      <c r="B13" s="54"/>
      <c r="C13" s="55"/>
      <c r="D13" s="56">
        <f t="shared" si="0"/>
        <v>0</v>
      </c>
    </row>
    <row r="14" spans="1:4" ht="15" x14ac:dyDescent="0.2">
      <c r="A14" s="53"/>
      <c r="B14" s="54"/>
      <c r="C14" s="55"/>
      <c r="D14" s="56">
        <f t="shared" si="0"/>
        <v>0</v>
      </c>
    </row>
    <row r="15" spans="1:4" ht="15" x14ac:dyDescent="0.2">
      <c r="A15" s="53"/>
      <c r="B15" s="54"/>
      <c r="C15" s="55"/>
      <c r="D15" s="56">
        <f t="shared" si="0"/>
        <v>0</v>
      </c>
    </row>
    <row r="16" spans="1:4" ht="15" x14ac:dyDescent="0.2">
      <c r="A16" s="53"/>
      <c r="B16" s="54"/>
      <c r="C16" s="55"/>
      <c r="D16" s="56">
        <f t="shared" si="0"/>
        <v>0</v>
      </c>
    </row>
    <row r="17" spans="1:4" ht="15" x14ac:dyDescent="0.2">
      <c r="A17" s="53"/>
      <c r="B17" s="54"/>
      <c r="C17" s="55"/>
      <c r="D17" s="56">
        <f>ROUND(C17*A17,0)</f>
        <v>0</v>
      </c>
    </row>
    <row r="18" spans="1:4" s="1" customFormat="1" ht="18" x14ac:dyDescent="0.25">
      <c r="A18" s="57"/>
      <c r="B18" s="57"/>
      <c r="C18" s="58" t="s">
        <v>3</v>
      </c>
      <c r="D18" s="59">
        <f>SUM(D6:D17)</f>
        <v>0</v>
      </c>
    </row>
  </sheetData>
  <sheetProtection algorithmName="SHA-512" hashValue="nMYjjTYwgbplD2AUFZMyIdq7rcrpPUx+X8DMH5VKNFhLvw1g4mR1JxakDB8KjJHoejqvcTsktLzI1uBrAHSwXg==" saltValue="GZCg02WrD98nLPKDKrNBrw==" spinCount="100000" sheet="1" formatCells="0" formatColumns="0" formatRows="0" insertRows="0" deleteRows="0" sort="0"/>
  <mergeCells count="1">
    <mergeCell ref="C2:D3"/>
  </mergeCells>
  <pageMargins left="1" right="1" top="1" bottom="1" header="0.5" footer="0.5"/>
  <pageSetup scale="87" orientation="landscape" horizontalDpi="300" verticalDpi="300" r:id="rId1"/>
  <headerFooter alignWithMargins="0">
    <oddFooter>&amp;L&amp;F&amp;C&amp;A&amp;R&amp;D, &amp;T</oddFooter>
  </headerFooter>
  <legacyDrawing r:id="rId2"/>
</worksheet>
</file>

<file path=xl/worksheets/sheet5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Sheet107">
    <pageSetUpPr fitToPage="1"/>
  </sheetPr>
  <dimension ref="A1:D18"/>
  <sheetViews>
    <sheetView showGridLines="0" zoomScale="85" zoomScaleNormal="85" zoomScaleSheetLayoutView="75" workbookViewId="0">
      <pane ySplit="5" topLeftCell="A6" activePane="bottomLeft" state="frozen"/>
      <selection activeCell="A7" sqref="A7"/>
      <selection pane="bottomLeft" activeCell="A7" sqref="A7"/>
    </sheetView>
  </sheetViews>
  <sheetFormatPr defaultRowHeight="12.75" x14ac:dyDescent="0.2"/>
  <cols>
    <col min="1" max="1" width="24.28515625" style="11" customWidth="1"/>
    <col min="2" max="2" width="80.7109375" style="11" customWidth="1"/>
    <col min="3" max="3" width="16.7109375" style="11" customWidth="1"/>
    <col min="4" max="4" width="20.42578125" style="11" customWidth="1"/>
    <col min="5" max="16384" width="9.140625" style="11"/>
  </cols>
  <sheetData>
    <row r="1" spans="1:4" ht="22.5" customHeight="1" x14ac:dyDescent="0.25">
      <c r="A1" s="28" t="str">
        <f>'122 - Prof Subs Wages'!A1</f>
        <v>Building</v>
      </c>
      <c r="B1" s="48">
        <f>+Totals!B1</f>
        <v>0</v>
      </c>
    </row>
    <row r="2" spans="1:4" ht="27" customHeight="1" x14ac:dyDescent="0.25">
      <c r="A2" s="28" t="str">
        <f>'122 - Prof Subs Wages'!A2</f>
        <v>Grade Level</v>
      </c>
      <c r="B2" s="48">
        <f>+Totals!B2</f>
        <v>0</v>
      </c>
      <c r="C2" s="94" t="s">
        <v>41</v>
      </c>
      <c r="D2" s="94"/>
    </row>
    <row r="3" spans="1:4" ht="36" x14ac:dyDescent="0.25">
      <c r="A3" s="28" t="str">
        <f>'122 - Prof Subs Wages'!A3</f>
        <v>4-Digit Function + Subject</v>
      </c>
      <c r="B3" s="48">
        <f>+Totals!B3</f>
        <v>0</v>
      </c>
      <c r="C3" s="95"/>
      <c r="D3" s="95"/>
    </row>
    <row r="4" spans="1:4" ht="36.75" customHeight="1" x14ac:dyDescent="0.25">
      <c r="A4" s="30" t="str">
        <f>+Totals!A4</f>
        <v>Name of Staff Member (LN, FN)</v>
      </c>
      <c r="B4" s="48">
        <f>+Totals!B4</f>
        <v>0</v>
      </c>
      <c r="C4" s="50"/>
      <c r="D4" s="50"/>
    </row>
    <row r="5" spans="1:4" s="1" customFormat="1" ht="18" x14ac:dyDescent="0.25">
      <c r="A5" s="51" t="s">
        <v>10</v>
      </c>
      <c r="B5" s="51" t="s">
        <v>0</v>
      </c>
      <c r="C5" s="52" t="s">
        <v>1</v>
      </c>
      <c r="D5" s="52" t="s">
        <v>2</v>
      </c>
    </row>
    <row r="6" spans="1:4" ht="15" x14ac:dyDescent="0.2">
      <c r="A6" s="67"/>
      <c r="B6" s="68" t="s">
        <v>75</v>
      </c>
      <c r="C6" s="69"/>
      <c r="D6" s="70"/>
    </row>
    <row r="7" spans="1:4" ht="15" x14ac:dyDescent="0.2">
      <c r="A7" s="53"/>
      <c r="B7" s="54"/>
      <c r="C7" s="55"/>
      <c r="D7" s="56">
        <f>ROUND(C7*A7,0)</f>
        <v>0</v>
      </c>
    </row>
    <row r="8" spans="1:4" ht="15" x14ac:dyDescent="0.2">
      <c r="A8" s="53"/>
      <c r="B8" s="54"/>
      <c r="C8" s="55"/>
      <c r="D8" s="56">
        <f t="shared" ref="D8:D16" si="0">ROUND(C8*A8,0)</f>
        <v>0</v>
      </c>
    </row>
    <row r="9" spans="1:4" ht="15" x14ac:dyDescent="0.2">
      <c r="A9" s="53"/>
      <c r="B9" s="54"/>
      <c r="C9" s="55"/>
      <c r="D9" s="56">
        <f t="shared" si="0"/>
        <v>0</v>
      </c>
    </row>
    <row r="10" spans="1:4" ht="15" x14ac:dyDescent="0.2">
      <c r="A10" s="53"/>
      <c r="B10" s="54"/>
      <c r="C10" s="55"/>
      <c r="D10" s="56">
        <f t="shared" si="0"/>
        <v>0</v>
      </c>
    </row>
    <row r="11" spans="1:4" ht="15" x14ac:dyDescent="0.2">
      <c r="A11" s="53"/>
      <c r="B11" s="54"/>
      <c r="C11" s="55"/>
      <c r="D11" s="56">
        <f t="shared" si="0"/>
        <v>0</v>
      </c>
    </row>
    <row r="12" spans="1:4" ht="15" x14ac:dyDescent="0.2">
      <c r="A12" s="53"/>
      <c r="B12" s="54"/>
      <c r="C12" s="55"/>
      <c r="D12" s="56">
        <f t="shared" si="0"/>
        <v>0</v>
      </c>
    </row>
    <row r="13" spans="1:4" ht="15" x14ac:dyDescent="0.2">
      <c r="A13" s="53"/>
      <c r="B13" s="54"/>
      <c r="C13" s="55"/>
      <c r="D13" s="56">
        <f t="shared" si="0"/>
        <v>0</v>
      </c>
    </row>
    <row r="14" spans="1:4" ht="15" x14ac:dyDescent="0.2">
      <c r="A14" s="53"/>
      <c r="B14" s="54"/>
      <c r="C14" s="55"/>
      <c r="D14" s="56">
        <f t="shared" si="0"/>
        <v>0</v>
      </c>
    </row>
    <row r="15" spans="1:4" ht="15" x14ac:dyDescent="0.2">
      <c r="A15" s="53"/>
      <c r="B15" s="54"/>
      <c r="C15" s="55"/>
      <c r="D15" s="56">
        <f t="shared" si="0"/>
        <v>0</v>
      </c>
    </row>
    <row r="16" spans="1:4" ht="15" x14ac:dyDescent="0.2">
      <c r="A16" s="53"/>
      <c r="B16" s="54"/>
      <c r="C16" s="55"/>
      <c r="D16" s="56">
        <f t="shared" si="0"/>
        <v>0</v>
      </c>
    </row>
    <row r="17" spans="1:4" ht="15" x14ac:dyDescent="0.2">
      <c r="A17" s="53"/>
      <c r="B17" s="54"/>
      <c r="C17" s="55"/>
      <c r="D17" s="56">
        <f>ROUND(C17*A17,0)</f>
        <v>0</v>
      </c>
    </row>
    <row r="18" spans="1:4" s="1" customFormat="1" ht="18" x14ac:dyDescent="0.25">
      <c r="A18" s="57"/>
      <c r="B18" s="57"/>
      <c r="C18" s="58" t="s">
        <v>3</v>
      </c>
      <c r="D18" s="59">
        <f>SUM(D6:D17)</f>
        <v>0</v>
      </c>
    </row>
  </sheetData>
  <sheetProtection algorithmName="SHA-512" hashValue="xDNF9K62xF84acBU3DNy8Uy+hToF6fsLUS0rRapNtuEJXphGjqE32XuXx5TDwMYHKUgsdEVDpnm1JvGtK8UMZQ==" saltValue="bIsTwDwNal2vQsx8CJuF0A==" spinCount="100000" sheet="1" formatCells="0" formatColumns="0" formatRows="0" insertRows="0" deleteRows="0" sort="0"/>
  <mergeCells count="1">
    <mergeCell ref="C2:D3"/>
  </mergeCells>
  <pageMargins left="1" right="1" top="1" bottom="1" header="0.5" footer="0.5"/>
  <pageSetup scale="87" orientation="landscape" horizontalDpi="300" verticalDpi="300" r:id="rId1"/>
  <headerFooter alignWithMargins="0">
    <oddFooter>&amp;L&amp;F&amp;C&amp;A&amp;R&amp;D, &amp;T</oddFooter>
  </headerFooter>
  <legacyDrawing r:id="rId2"/>
</worksheet>
</file>

<file path=xl/worksheets/sheet5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Sheet108">
    <pageSetUpPr fitToPage="1"/>
  </sheetPr>
  <dimension ref="A1:D28"/>
  <sheetViews>
    <sheetView showGridLines="0" zoomScale="85" zoomScaleNormal="85" zoomScaleSheetLayoutView="75" workbookViewId="0">
      <pane ySplit="5" topLeftCell="A6" activePane="bottomLeft" state="frozen"/>
      <selection activeCell="A7" sqref="A7"/>
      <selection pane="bottomLeft" activeCell="A7" sqref="A7"/>
    </sheetView>
  </sheetViews>
  <sheetFormatPr defaultRowHeight="12.75" x14ac:dyDescent="0.2"/>
  <cols>
    <col min="1" max="1" width="24.28515625" style="11" customWidth="1"/>
    <col min="2" max="2" width="80.7109375" style="11" customWidth="1"/>
    <col min="3" max="3" width="16.7109375" style="11" customWidth="1"/>
    <col min="4" max="4" width="20.42578125" style="11" customWidth="1"/>
    <col min="5" max="16384" width="9.140625" style="11"/>
  </cols>
  <sheetData>
    <row r="1" spans="1:4" ht="22.5" customHeight="1" x14ac:dyDescent="0.25">
      <c r="A1" s="28" t="str">
        <f>'122 - Prof Subs Wages'!A1</f>
        <v>Building</v>
      </c>
      <c r="B1" s="48">
        <f>+Totals!B1</f>
        <v>0</v>
      </c>
    </row>
    <row r="2" spans="1:4" ht="35.25" customHeight="1" x14ac:dyDescent="0.25">
      <c r="A2" s="28" t="str">
        <f>'122 - Prof Subs Wages'!A2</f>
        <v>Grade Level</v>
      </c>
      <c r="B2" s="48">
        <f>+Totals!B2</f>
        <v>0</v>
      </c>
      <c r="C2" s="94" t="s">
        <v>133</v>
      </c>
      <c r="D2" s="94"/>
    </row>
    <row r="3" spans="1:4" ht="36" x14ac:dyDescent="0.25">
      <c r="A3" s="28" t="str">
        <f>'122 - Prof Subs Wages'!A3</f>
        <v>4-Digit Function + Subject</v>
      </c>
      <c r="B3" s="48">
        <f>+Totals!B3</f>
        <v>0</v>
      </c>
      <c r="C3" s="95"/>
      <c r="D3" s="95"/>
    </row>
    <row r="4" spans="1:4" ht="36" customHeight="1" x14ac:dyDescent="0.25">
      <c r="A4" s="30" t="str">
        <f>+Totals!A4</f>
        <v>Name of Staff Member (LN, FN)</v>
      </c>
      <c r="B4" s="48">
        <f>+Totals!B4</f>
        <v>0</v>
      </c>
      <c r="C4" s="50"/>
      <c r="D4" s="50"/>
    </row>
    <row r="5" spans="1:4" s="1" customFormat="1" ht="18" x14ac:dyDescent="0.25">
      <c r="A5" s="51" t="s">
        <v>10</v>
      </c>
      <c r="B5" s="51" t="s">
        <v>0</v>
      </c>
      <c r="C5" s="52" t="s">
        <v>1</v>
      </c>
      <c r="D5" s="52" t="s">
        <v>2</v>
      </c>
    </row>
    <row r="6" spans="1:4" ht="15" x14ac:dyDescent="0.2">
      <c r="A6" s="67"/>
      <c r="B6" s="68" t="s">
        <v>75</v>
      </c>
      <c r="C6" s="69"/>
      <c r="D6" s="70"/>
    </row>
    <row r="7" spans="1:4" ht="15" x14ac:dyDescent="0.2">
      <c r="A7" s="53"/>
      <c r="B7" s="54"/>
      <c r="C7" s="55"/>
      <c r="D7" s="56">
        <f>ROUND(C7*A7,0)</f>
        <v>0</v>
      </c>
    </row>
    <row r="8" spans="1:4" ht="15" x14ac:dyDescent="0.2">
      <c r="A8" s="53"/>
      <c r="B8" s="54"/>
      <c r="C8" s="55"/>
      <c r="D8" s="56">
        <f t="shared" ref="D8:D27" si="0">ROUND(C8*A8,0)</f>
        <v>0</v>
      </c>
    </row>
    <row r="9" spans="1:4" ht="15" x14ac:dyDescent="0.2">
      <c r="A9" s="53"/>
      <c r="B9" s="54"/>
      <c r="C9" s="55"/>
      <c r="D9" s="56">
        <f t="shared" si="0"/>
        <v>0</v>
      </c>
    </row>
    <row r="10" spans="1:4" ht="15" x14ac:dyDescent="0.2">
      <c r="A10" s="53"/>
      <c r="B10" s="54"/>
      <c r="C10" s="55"/>
      <c r="D10" s="56">
        <f t="shared" si="0"/>
        <v>0</v>
      </c>
    </row>
    <row r="11" spans="1:4" ht="15" x14ac:dyDescent="0.2">
      <c r="A11" s="53"/>
      <c r="B11" s="54"/>
      <c r="C11" s="55"/>
      <c r="D11" s="56">
        <f t="shared" si="0"/>
        <v>0</v>
      </c>
    </row>
    <row r="12" spans="1:4" ht="15" x14ac:dyDescent="0.2">
      <c r="A12" s="53"/>
      <c r="B12" s="54"/>
      <c r="C12" s="55"/>
      <c r="D12" s="56">
        <f t="shared" si="0"/>
        <v>0</v>
      </c>
    </row>
    <row r="13" spans="1:4" ht="15" x14ac:dyDescent="0.2">
      <c r="A13" s="53"/>
      <c r="B13" s="54"/>
      <c r="C13" s="55"/>
      <c r="D13" s="56">
        <f t="shared" si="0"/>
        <v>0</v>
      </c>
    </row>
    <row r="14" spans="1:4" ht="15" x14ac:dyDescent="0.2">
      <c r="A14" s="53"/>
      <c r="B14" s="54"/>
      <c r="C14" s="55"/>
      <c r="D14" s="56">
        <f t="shared" si="0"/>
        <v>0</v>
      </c>
    </row>
    <row r="15" spans="1:4" ht="15" x14ac:dyDescent="0.2">
      <c r="A15" s="53"/>
      <c r="B15" s="54"/>
      <c r="C15" s="55"/>
      <c r="D15" s="56">
        <f t="shared" si="0"/>
        <v>0</v>
      </c>
    </row>
    <row r="16" spans="1:4" ht="15" x14ac:dyDescent="0.2">
      <c r="A16" s="53"/>
      <c r="B16" s="54"/>
      <c r="C16" s="55"/>
      <c r="D16" s="56">
        <f t="shared" si="0"/>
        <v>0</v>
      </c>
    </row>
    <row r="17" spans="1:4" ht="15" x14ac:dyDescent="0.2">
      <c r="A17" s="53"/>
      <c r="B17" s="54"/>
      <c r="C17" s="55"/>
      <c r="D17" s="56">
        <f t="shared" si="0"/>
        <v>0</v>
      </c>
    </row>
    <row r="18" spans="1:4" ht="15" x14ac:dyDescent="0.2">
      <c r="A18" s="53"/>
      <c r="B18" s="54"/>
      <c r="C18" s="55"/>
      <c r="D18" s="56">
        <f t="shared" si="0"/>
        <v>0</v>
      </c>
    </row>
    <row r="19" spans="1:4" ht="15" x14ac:dyDescent="0.2">
      <c r="A19" s="53"/>
      <c r="B19" s="54"/>
      <c r="C19" s="55"/>
      <c r="D19" s="56">
        <f t="shared" si="0"/>
        <v>0</v>
      </c>
    </row>
    <row r="20" spans="1:4" ht="15" x14ac:dyDescent="0.2">
      <c r="A20" s="53"/>
      <c r="B20" s="54"/>
      <c r="C20" s="55"/>
      <c r="D20" s="56">
        <f t="shared" si="0"/>
        <v>0</v>
      </c>
    </row>
    <row r="21" spans="1:4" ht="15" x14ac:dyDescent="0.2">
      <c r="A21" s="53"/>
      <c r="B21" s="54"/>
      <c r="C21" s="55"/>
      <c r="D21" s="56">
        <f t="shared" si="0"/>
        <v>0</v>
      </c>
    </row>
    <row r="22" spans="1:4" ht="15" x14ac:dyDescent="0.2">
      <c r="A22" s="53"/>
      <c r="B22" s="54"/>
      <c r="C22" s="55"/>
      <c r="D22" s="56">
        <f t="shared" si="0"/>
        <v>0</v>
      </c>
    </row>
    <row r="23" spans="1:4" ht="15" x14ac:dyDescent="0.2">
      <c r="A23" s="53"/>
      <c r="B23" s="54"/>
      <c r="C23" s="55"/>
      <c r="D23" s="56">
        <f t="shared" si="0"/>
        <v>0</v>
      </c>
    </row>
    <row r="24" spans="1:4" ht="15" x14ac:dyDescent="0.2">
      <c r="A24" s="53"/>
      <c r="B24" s="54"/>
      <c r="C24" s="55"/>
      <c r="D24" s="56">
        <f t="shared" si="0"/>
        <v>0</v>
      </c>
    </row>
    <row r="25" spans="1:4" ht="15" x14ac:dyDescent="0.2">
      <c r="A25" s="53"/>
      <c r="B25" s="54"/>
      <c r="C25" s="55"/>
      <c r="D25" s="56">
        <f t="shared" si="0"/>
        <v>0</v>
      </c>
    </row>
    <row r="26" spans="1:4" ht="15" x14ac:dyDescent="0.2">
      <c r="A26" s="53"/>
      <c r="B26" s="54"/>
      <c r="C26" s="55"/>
      <c r="D26" s="56">
        <f t="shared" si="0"/>
        <v>0</v>
      </c>
    </row>
    <row r="27" spans="1:4" ht="15" x14ac:dyDescent="0.2">
      <c r="A27" s="53"/>
      <c r="B27" s="54"/>
      <c r="C27" s="55"/>
      <c r="D27" s="56">
        <f t="shared" si="0"/>
        <v>0</v>
      </c>
    </row>
    <row r="28" spans="1:4" s="1" customFormat="1" ht="18" x14ac:dyDescent="0.25">
      <c r="A28" s="57"/>
      <c r="B28" s="57"/>
      <c r="C28" s="58" t="s">
        <v>3</v>
      </c>
      <c r="D28" s="59">
        <f>SUM(D6:D27)</f>
        <v>0</v>
      </c>
    </row>
  </sheetData>
  <sheetProtection algorithmName="SHA-512" hashValue="R6F1SekESQONxm3qd/sXvKlThkOcU9fuJlwVVhAPPVCVx6SEvuzhs2x/Ax9ipiU643Igj/OHTwWjYziCFTt97w==" saltValue="kYdozArp4JlD3HodYedqfQ==" spinCount="100000" sheet="1" formatCells="0" formatColumns="0" formatRows="0" insertRows="0" deleteRows="0" sort="0"/>
  <mergeCells count="1">
    <mergeCell ref="C2:D3"/>
  </mergeCells>
  <pageMargins left="1" right="1" top="1" bottom="1" header="0.5" footer="0.5"/>
  <pageSetup scale="87" orientation="landscape" horizontalDpi="300" verticalDpi="300" r:id="rId1"/>
  <headerFooter alignWithMargins="0">
    <oddFooter>&amp;L&amp;F&amp;C&amp;A&amp;R&amp;D, &amp;T</oddFooter>
  </headerFooter>
  <legacyDrawing r:id="rId2"/>
</worksheet>
</file>

<file path=xl/worksheets/sheet5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Sheet109">
    <pageSetUpPr fitToPage="1"/>
  </sheetPr>
  <dimension ref="A1:D18"/>
  <sheetViews>
    <sheetView showGridLines="0" zoomScale="85" zoomScaleNormal="85" zoomScaleSheetLayoutView="75" workbookViewId="0">
      <pane ySplit="5" topLeftCell="A6" activePane="bottomLeft" state="frozen"/>
      <selection activeCell="A7" sqref="A7"/>
      <selection pane="bottomLeft" activeCell="I31" sqref="I31"/>
    </sheetView>
  </sheetViews>
  <sheetFormatPr defaultRowHeight="12.75" x14ac:dyDescent="0.2"/>
  <cols>
    <col min="1" max="1" width="24.28515625" style="11" customWidth="1"/>
    <col min="2" max="2" width="80.7109375" style="11" customWidth="1"/>
    <col min="3" max="3" width="16.7109375" style="11" customWidth="1"/>
    <col min="4" max="4" width="20.42578125" style="11" customWidth="1"/>
    <col min="5" max="16384" width="9.140625" style="11"/>
  </cols>
  <sheetData>
    <row r="1" spans="1:4" ht="22.5" customHeight="1" x14ac:dyDescent="0.25">
      <c r="A1" s="28" t="str">
        <f>'122 - Prof Subs Wages'!A1</f>
        <v>Building</v>
      </c>
      <c r="B1" s="48">
        <f>+Totals!B1</f>
        <v>0</v>
      </c>
    </row>
    <row r="2" spans="1:4" ht="37.5" customHeight="1" x14ac:dyDescent="0.25">
      <c r="A2" s="28" t="str">
        <f>'122 - Prof Subs Wages'!A2</f>
        <v>Grade Level</v>
      </c>
      <c r="B2" s="48">
        <f>+Totals!B2</f>
        <v>0</v>
      </c>
      <c r="C2" s="94" t="s">
        <v>42</v>
      </c>
      <c r="D2" s="94"/>
    </row>
    <row r="3" spans="1:4" ht="48.75" customHeight="1" x14ac:dyDescent="0.25">
      <c r="A3" s="28" t="str">
        <f>'122 - Prof Subs Wages'!A3</f>
        <v>4-Digit Function + Subject</v>
      </c>
      <c r="B3" s="48">
        <f>+Totals!B3</f>
        <v>0</v>
      </c>
      <c r="C3" s="95"/>
      <c r="D3" s="95"/>
    </row>
    <row r="4" spans="1:4" ht="35.25" customHeight="1" x14ac:dyDescent="0.25">
      <c r="A4" s="30" t="str">
        <f>+Totals!A4</f>
        <v>Name of Staff Member (LN, FN)</v>
      </c>
      <c r="B4" s="48">
        <f>+Totals!B4</f>
        <v>0</v>
      </c>
      <c r="C4" s="50"/>
      <c r="D4" s="50"/>
    </row>
    <row r="5" spans="1:4" s="1" customFormat="1" ht="18" x14ac:dyDescent="0.25">
      <c r="A5" s="51" t="s">
        <v>10</v>
      </c>
      <c r="B5" s="51" t="s">
        <v>0</v>
      </c>
      <c r="C5" s="52" t="s">
        <v>1</v>
      </c>
      <c r="D5" s="52" t="s">
        <v>2</v>
      </c>
    </row>
    <row r="6" spans="1:4" ht="15" x14ac:dyDescent="0.2">
      <c r="A6" s="67"/>
      <c r="B6" s="68" t="s">
        <v>75</v>
      </c>
      <c r="C6" s="69"/>
      <c r="D6" s="70"/>
    </row>
    <row r="7" spans="1:4" ht="15" x14ac:dyDescent="0.2">
      <c r="A7" s="53"/>
      <c r="B7" s="54"/>
      <c r="C7" s="55"/>
      <c r="D7" s="56">
        <f>ROUND(C7*A7,0)</f>
        <v>0</v>
      </c>
    </row>
    <row r="8" spans="1:4" ht="15" x14ac:dyDescent="0.2">
      <c r="A8" s="53"/>
      <c r="B8" s="54"/>
      <c r="C8" s="55"/>
      <c r="D8" s="56">
        <f t="shared" ref="D8:D17" si="0">ROUND(C8*A8,0)</f>
        <v>0</v>
      </c>
    </row>
    <row r="9" spans="1:4" ht="15" x14ac:dyDescent="0.2">
      <c r="A9" s="53"/>
      <c r="B9" s="54"/>
      <c r="C9" s="55"/>
      <c r="D9" s="56">
        <f t="shared" si="0"/>
        <v>0</v>
      </c>
    </row>
    <row r="10" spans="1:4" ht="15" x14ac:dyDescent="0.2">
      <c r="A10" s="53"/>
      <c r="B10" s="54"/>
      <c r="C10" s="55"/>
      <c r="D10" s="56">
        <f t="shared" si="0"/>
        <v>0</v>
      </c>
    </row>
    <row r="11" spans="1:4" ht="15" x14ac:dyDescent="0.2">
      <c r="A11" s="53"/>
      <c r="B11" s="54"/>
      <c r="C11" s="55"/>
      <c r="D11" s="56">
        <f t="shared" si="0"/>
        <v>0</v>
      </c>
    </row>
    <row r="12" spans="1:4" ht="15" x14ac:dyDescent="0.2">
      <c r="A12" s="53"/>
      <c r="B12" s="54"/>
      <c r="C12" s="55"/>
      <c r="D12" s="56">
        <f t="shared" si="0"/>
        <v>0</v>
      </c>
    </row>
    <row r="13" spans="1:4" ht="15" x14ac:dyDescent="0.2">
      <c r="A13" s="53"/>
      <c r="B13" s="54"/>
      <c r="C13" s="55"/>
      <c r="D13" s="56">
        <f t="shared" si="0"/>
        <v>0</v>
      </c>
    </row>
    <row r="14" spans="1:4" ht="15" x14ac:dyDescent="0.2">
      <c r="A14" s="53"/>
      <c r="B14" s="54"/>
      <c r="C14" s="55"/>
      <c r="D14" s="56">
        <f t="shared" si="0"/>
        <v>0</v>
      </c>
    </row>
    <row r="15" spans="1:4" ht="15" x14ac:dyDescent="0.2">
      <c r="A15" s="53"/>
      <c r="B15" s="54"/>
      <c r="C15" s="55"/>
      <c r="D15" s="56">
        <f t="shared" si="0"/>
        <v>0</v>
      </c>
    </row>
    <row r="16" spans="1:4" ht="15" x14ac:dyDescent="0.2">
      <c r="A16" s="53"/>
      <c r="B16" s="54"/>
      <c r="C16" s="55"/>
      <c r="D16" s="56">
        <f t="shared" si="0"/>
        <v>0</v>
      </c>
    </row>
    <row r="17" spans="1:4" ht="15" x14ac:dyDescent="0.2">
      <c r="A17" s="53"/>
      <c r="B17" s="54"/>
      <c r="C17" s="55"/>
      <c r="D17" s="56">
        <f t="shared" si="0"/>
        <v>0</v>
      </c>
    </row>
    <row r="18" spans="1:4" s="1" customFormat="1" ht="18" x14ac:dyDescent="0.25">
      <c r="A18" s="57"/>
      <c r="B18" s="57"/>
      <c r="C18" s="58" t="s">
        <v>3</v>
      </c>
      <c r="D18" s="59">
        <f>SUM(D6:D17)</f>
        <v>0</v>
      </c>
    </row>
  </sheetData>
  <sheetProtection algorithmName="SHA-512" hashValue="ydOb7P2rz6w0cUmtRVw7hhxhGGT6kklRT3kiMJ4LTX1SQB7F2ZAAyGpqfw/Ve01ZMjQO/qrreOY6o+IC3TBO2A==" saltValue="aM8Uz3yOcWeOxmmLaobxEA==" spinCount="100000" sheet="1" formatCells="0" formatColumns="0" formatRows="0" insertRows="0" deleteRows="0" sort="0"/>
  <mergeCells count="1">
    <mergeCell ref="C2:D3"/>
  </mergeCells>
  <pageMargins left="1" right="1" top="1" bottom="1" header="0.5" footer="0.5"/>
  <pageSetup scale="87" orientation="landscape" horizontalDpi="300" verticalDpi="300" r:id="rId1"/>
  <headerFooter alignWithMargins="0">
    <oddFooter>&amp;L&amp;F&amp;C&amp;A&amp;R&amp;D, &amp;T</oddFooter>
  </headerFooter>
  <legacyDrawing r:id="rId2"/>
</worksheet>
</file>

<file path=xl/worksheets/sheet5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Sheet110">
    <pageSetUpPr fitToPage="1"/>
  </sheetPr>
  <dimension ref="A1:D18"/>
  <sheetViews>
    <sheetView showGridLines="0" zoomScale="85" zoomScaleNormal="85" zoomScaleSheetLayoutView="75" workbookViewId="0">
      <pane ySplit="5" topLeftCell="A6" activePane="bottomLeft" state="frozen"/>
      <selection activeCell="A7" sqref="A7"/>
      <selection pane="bottomLeft" activeCell="A7" sqref="A7"/>
    </sheetView>
  </sheetViews>
  <sheetFormatPr defaultRowHeight="12.75" x14ac:dyDescent="0.2"/>
  <cols>
    <col min="1" max="1" width="24.28515625" style="11" customWidth="1"/>
    <col min="2" max="2" width="80.7109375" style="11" customWidth="1"/>
    <col min="3" max="3" width="16.7109375" style="11" customWidth="1"/>
    <col min="4" max="4" width="20.42578125" style="11" customWidth="1"/>
    <col min="5" max="16384" width="9.140625" style="11"/>
  </cols>
  <sheetData>
    <row r="1" spans="1:4" ht="22.5" customHeight="1" x14ac:dyDescent="0.25">
      <c r="A1" s="28" t="str">
        <f>'122 - Prof Subs Wages'!A1</f>
        <v>Building</v>
      </c>
      <c r="B1" s="48">
        <f>+Totals!B1</f>
        <v>0</v>
      </c>
    </row>
    <row r="2" spans="1:4" ht="27" customHeight="1" x14ac:dyDescent="0.25">
      <c r="A2" s="28" t="str">
        <f>'122 - Prof Subs Wages'!A2</f>
        <v>Grade Level</v>
      </c>
      <c r="B2" s="48">
        <f>+Totals!B2</f>
        <v>0</v>
      </c>
      <c r="C2" s="94" t="s">
        <v>51</v>
      </c>
      <c r="D2" s="94"/>
    </row>
    <row r="3" spans="1:4" ht="36" x14ac:dyDescent="0.25">
      <c r="A3" s="28" t="str">
        <f>'122 - Prof Subs Wages'!A3</f>
        <v>4-Digit Function + Subject</v>
      </c>
      <c r="B3" s="48">
        <f>+Totals!B3</f>
        <v>0</v>
      </c>
      <c r="C3" s="95"/>
      <c r="D3" s="95"/>
    </row>
    <row r="4" spans="1:4" ht="33" customHeight="1" x14ac:dyDescent="0.25">
      <c r="A4" s="30" t="str">
        <f>+Totals!A4</f>
        <v>Name of Staff Member (LN, FN)</v>
      </c>
      <c r="B4" s="48">
        <f>+Totals!B4</f>
        <v>0</v>
      </c>
      <c r="C4" s="50"/>
      <c r="D4" s="50"/>
    </row>
    <row r="5" spans="1:4" s="1" customFormat="1" ht="18" x14ac:dyDescent="0.25">
      <c r="A5" s="51" t="s">
        <v>10</v>
      </c>
      <c r="B5" s="51" t="s">
        <v>0</v>
      </c>
      <c r="C5" s="52" t="s">
        <v>1</v>
      </c>
      <c r="D5" s="52" t="s">
        <v>2</v>
      </c>
    </row>
    <row r="6" spans="1:4" ht="15" x14ac:dyDescent="0.2">
      <c r="A6" s="67"/>
      <c r="B6" s="68" t="s">
        <v>75</v>
      </c>
      <c r="C6" s="69"/>
      <c r="D6" s="70"/>
    </row>
    <row r="7" spans="1:4" ht="15" x14ac:dyDescent="0.2">
      <c r="A7" s="53"/>
      <c r="B7" s="54"/>
      <c r="C7" s="55"/>
      <c r="D7" s="56">
        <f>ROUND(C7*A7,0)</f>
        <v>0</v>
      </c>
    </row>
    <row r="8" spans="1:4" ht="15" x14ac:dyDescent="0.2">
      <c r="A8" s="53"/>
      <c r="B8" s="54"/>
      <c r="C8" s="55"/>
      <c r="D8" s="56">
        <f t="shared" ref="D8:D17" si="0">ROUND(C8*A8,0)</f>
        <v>0</v>
      </c>
    </row>
    <row r="9" spans="1:4" ht="15" x14ac:dyDescent="0.2">
      <c r="A9" s="53"/>
      <c r="B9" s="54"/>
      <c r="C9" s="55"/>
      <c r="D9" s="56">
        <f t="shared" si="0"/>
        <v>0</v>
      </c>
    </row>
    <row r="10" spans="1:4" ht="15" x14ac:dyDescent="0.2">
      <c r="A10" s="53"/>
      <c r="B10" s="54"/>
      <c r="C10" s="55"/>
      <c r="D10" s="56">
        <f t="shared" si="0"/>
        <v>0</v>
      </c>
    </row>
    <row r="11" spans="1:4" ht="15" x14ac:dyDescent="0.2">
      <c r="A11" s="53"/>
      <c r="B11" s="54"/>
      <c r="C11" s="55"/>
      <c r="D11" s="56">
        <f t="shared" si="0"/>
        <v>0</v>
      </c>
    </row>
    <row r="12" spans="1:4" ht="15" x14ac:dyDescent="0.2">
      <c r="A12" s="53"/>
      <c r="B12" s="54"/>
      <c r="C12" s="55"/>
      <c r="D12" s="56">
        <f t="shared" si="0"/>
        <v>0</v>
      </c>
    </row>
    <row r="13" spans="1:4" ht="15" x14ac:dyDescent="0.2">
      <c r="A13" s="53"/>
      <c r="B13" s="54"/>
      <c r="C13" s="55"/>
      <c r="D13" s="56">
        <f t="shared" si="0"/>
        <v>0</v>
      </c>
    </row>
    <row r="14" spans="1:4" ht="15" x14ac:dyDescent="0.2">
      <c r="A14" s="53"/>
      <c r="B14" s="54"/>
      <c r="C14" s="55"/>
      <c r="D14" s="56">
        <f t="shared" si="0"/>
        <v>0</v>
      </c>
    </row>
    <row r="15" spans="1:4" ht="15" x14ac:dyDescent="0.2">
      <c r="A15" s="53"/>
      <c r="B15" s="54"/>
      <c r="C15" s="55"/>
      <c r="D15" s="56">
        <f t="shared" si="0"/>
        <v>0</v>
      </c>
    </row>
    <row r="16" spans="1:4" ht="15" x14ac:dyDescent="0.2">
      <c r="A16" s="53"/>
      <c r="B16" s="54"/>
      <c r="C16" s="55"/>
      <c r="D16" s="56">
        <f t="shared" si="0"/>
        <v>0</v>
      </c>
    </row>
    <row r="17" spans="1:4" ht="15" x14ac:dyDescent="0.2">
      <c r="A17" s="53"/>
      <c r="B17" s="54"/>
      <c r="C17" s="55"/>
      <c r="D17" s="56">
        <f t="shared" si="0"/>
        <v>0</v>
      </c>
    </row>
    <row r="18" spans="1:4" s="1" customFormat="1" ht="18" x14ac:dyDescent="0.25">
      <c r="A18" s="57"/>
      <c r="B18" s="57"/>
      <c r="C18" s="58" t="s">
        <v>3</v>
      </c>
      <c r="D18" s="59">
        <f>SUM(D6:D17)</f>
        <v>0</v>
      </c>
    </row>
  </sheetData>
  <sheetProtection algorithmName="SHA-512" hashValue="XzMe9qng3rnhIZ/LmrM/7VNShGVno0cx7EioZnVtjEfm4yjRXSwif1ptGmGJnvHvXvz+0ggqL7fvcEmLWuFa9A==" saltValue="96HTyZvmn5C8cVJGAwYkbw==" spinCount="100000" sheet="1" formatCells="0" formatColumns="0" formatRows="0" insertRows="0" deleteRows="0" sort="0"/>
  <mergeCells count="1">
    <mergeCell ref="C2:D3"/>
  </mergeCells>
  <pageMargins left="1" right="1" top="1" bottom="1" header="0.5" footer="0.5"/>
  <pageSetup scale="87" orientation="landscape" horizontalDpi="300" verticalDpi="300" r:id="rId1"/>
  <headerFooter alignWithMargins="0">
    <oddFooter>&amp;L&amp;F&amp;C&amp;A&amp;R&amp;D, &amp;T</oddFooter>
  </headerFooter>
  <legacyDrawing r:id="rId2"/>
</worksheet>
</file>

<file path=xl/worksheets/sheet5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Sheet111">
    <pageSetUpPr fitToPage="1"/>
  </sheetPr>
  <dimension ref="A1:D18"/>
  <sheetViews>
    <sheetView showGridLines="0" zoomScale="85" zoomScaleNormal="85" zoomScaleSheetLayoutView="75" workbookViewId="0">
      <pane ySplit="5" topLeftCell="A6" activePane="bottomLeft" state="frozen"/>
      <selection activeCell="A7" sqref="A7"/>
      <selection pane="bottomLeft" activeCell="A7" sqref="A7"/>
    </sheetView>
  </sheetViews>
  <sheetFormatPr defaultRowHeight="12.75" x14ac:dyDescent="0.2"/>
  <cols>
    <col min="1" max="1" width="24.28515625" style="11" customWidth="1"/>
    <col min="2" max="2" width="80.7109375" style="11" customWidth="1"/>
    <col min="3" max="3" width="16.7109375" style="11" customWidth="1"/>
    <col min="4" max="4" width="20.42578125" style="11" customWidth="1"/>
    <col min="5" max="16384" width="9.140625" style="11"/>
  </cols>
  <sheetData>
    <row r="1" spans="1:4" ht="22.5" customHeight="1" x14ac:dyDescent="0.25">
      <c r="A1" s="28" t="str">
        <f>'122 - Prof Subs Wages'!A1</f>
        <v>Building</v>
      </c>
      <c r="B1" s="48">
        <f>+Totals!B1</f>
        <v>0</v>
      </c>
    </row>
    <row r="2" spans="1:4" ht="45.75" customHeight="1" x14ac:dyDescent="0.25">
      <c r="A2" s="28" t="str">
        <f>'122 - Prof Subs Wages'!A2</f>
        <v>Grade Level</v>
      </c>
      <c r="B2" s="48">
        <f>+Totals!B2</f>
        <v>0</v>
      </c>
      <c r="C2" s="94" t="s">
        <v>43</v>
      </c>
      <c r="D2" s="94"/>
    </row>
    <row r="3" spans="1:4" ht="36" x14ac:dyDescent="0.25">
      <c r="A3" s="28" t="str">
        <f>'122 - Prof Subs Wages'!A3</f>
        <v>4-Digit Function + Subject</v>
      </c>
      <c r="B3" s="48">
        <f>+Totals!B3</f>
        <v>0</v>
      </c>
      <c r="C3" s="95"/>
      <c r="D3" s="95"/>
    </row>
    <row r="4" spans="1:4" ht="36" customHeight="1" x14ac:dyDescent="0.25">
      <c r="A4" s="30" t="str">
        <f>+Totals!A4</f>
        <v>Name of Staff Member (LN, FN)</v>
      </c>
      <c r="B4" s="48">
        <f>+Totals!B4</f>
        <v>0</v>
      </c>
      <c r="C4" s="50"/>
      <c r="D4" s="50"/>
    </row>
    <row r="5" spans="1:4" s="1" customFormat="1" ht="18" x14ac:dyDescent="0.25">
      <c r="A5" s="51" t="s">
        <v>10</v>
      </c>
      <c r="B5" s="51" t="s">
        <v>0</v>
      </c>
      <c r="C5" s="52" t="s">
        <v>1</v>
      </c>
      <c r="D5" s="52" t="s">
        <v>2</v>
      </c>
    </row>
    <row r="6" spans="1:4" ht="15" x14ac:dyDescent="0.2">
      <c r="A6" s="67"/>
      <c r="B6" s="68" t="s">
        <v>75</v>
      </c>
      <c r="C6" s="69"/>
      <c r="D6" s="70"/>
    </row>
    <row r="7" spans="1:4" ht="15" x14ac:dyDescent="0.2">
      <c r="A7" s="53"/>
      <c r="B7" s="54"/>
      <c r="C7" s="55"/>
      <c r="D7" s="56">
        <f>ROUND(C7*A7,0)</f>
        <v>0</v>
      </c>
    </row>
    <row r="8" spans="1:4" ht="15" x14ac:dyDescent="0.2">
      <c r="A8" s="53"/>
      <c r="B8" s="54"/>
      <c r="C8" s="55"/>
      <c r="D8" s="56">
        <f t="shared" ref="D8:D17" si="0">ROUND(C8*A8,0)</f>
        <v>0</v>
      </c>
    </row>
    <row r="9" spans="1:4" ht="15" x14ac:dyDescent="0.2">
      <c r="A9" s="53"/>
      <c r="B9" s="54"/>
      <c r="C9" s="55"/>
      <c r="D9" s="56">
        <f t="shared" si="0"/>
        <v>0</v>
      </c>
    </row>
    <row r="10" spans="1:4" ht="15" x14ac:dyDescent="0.2">
      <c r="A10" s="53"/>
      <c r="B10" s="54"/>
      <c r="C10" s="55"/>
      <c r="D10" s="56">
        <f t="shared" si="0"/>
        <v>0</v>
      </c>
    </row>
    <row r="11" spans="1:4" ht="15" x14ac:dyDescent="0.2">
      <c r="A11" s="53"/>
      <c r="B11" s="54"/>
      <c r="C11" s="55"/>
      <c r="D11" s="56">
        <f t="shared" si="0"/>
        <v>0</v>
      </c>
    </row>
    <row r="12" spans="1:4" ht="15" x14ac:dyDescent="0.2">
      <c r="A12" s="53"/>
      <c r="B12" s="54"/>
      <c r="C12" s="55"/>
      <c r="D12" s="56">
        <f t="shared" si="0"/>
        <v>0</v>
      </c>
    </row>
    <row r="13" spans="1:4" ht="15" x14ac:dyDescent="0.2">
      <c r="A13" s="53"/>
      <c r="B13" s="54"/>
      <c r="C13" s="55"/>
      <c r="D13" s="56">
        <f t="shared" si="0"/>
        <v>0</v>
      </c>
    </row>
    <row r="14" spans="1:4" ht="15" x14ac:dyDescent="0.2">
      <c r="A14" s="53"/>
      <c r="B14" s="54"/>
      <c r="C14" s="55"/>
      <c r="D14" s="56">
        <f t="shared" si="0"/>
        <v>0</v>
      </c>
    </row>
    <row r="15" spans="1:4" ht="15" x14ac:dyDescent="0.2">
      <c r="A15" s="53"/>
      <c r="B15" s="54"/>
      <c r="C15" s="55"/>
      <c r="D15" s="56">
        <f>ROUND(C15*A15,0)</f>
        <v>0</v>
      </c>
    </row>
    <row r="16" spans="1:4" ht="15" x14ac:dyDescent="0.2">
      <c r="A16" s="53"/>
      <c r="B16" s="54"/>
      <c r="C16" s="55"/>
      <c r="D16" s="56">
        <f t="shared" si="0"/>
        <v>0</v>
      </c>
    </row>
    <row r="17" spans="1:4" ht="15" x14ac:dyDescent="0.2">
      <c r="A17" s="53"/>
      <c r="B17" s="54"/>
      <c r="C17" s="55"/>
      <c r="D17" s="56">
        <f t="shared" si="0"/>
        <v>0</v>
      </c>
    </row>
    <row r="18" spans="1:4" s="1" customFormat="1" ht="18" x14ac:dyDescent="0.25">
      <c r="A18" s="57"/>
      <c r="B18" s="57"/>
      <c r="C18" s="58" t="s">
        <v>3</v>
      </c>
      <c r="D18" s="59">
        <f>SUM(D6:D17)</f>
        <v>0</v>
      </c>
    </row>
  </sheetData>
  <sheetProtection algorithmName="SHA-512" hashValue="K7JfDt62Bwc9OamnXDKhiJsGxaSMVolkL9sJKeiqbWPSFNQO1rsBRiu6nv04zogsq66GjQA3WnjcL7dZ1lbKPg==" saltValue="3Hh52Ry5XUnkdNN6h1uetw==" spinCount="100000" sheet="1" formatCells="0" formatColumns="0" formatRows="0" insertRows="0" deleteRows="0" sort="0"/>
  <mergeCells count="1">
    <mergeCell ref="C2:D3"/>
  </mergeCells>
  <pageMargins left="1" right="1" top="1" bottom="1" header="0.5" footer="0.5"/>
  <pageSetup scale="87" orientation="landscape" horizontalDpi="300" verticalDpi="300" r:id="rId1"/>
  <headerFooter alignWithMargins="0">
    <oddFooter>&amp;L&amp;F&amp;C&amp;A&amp;R&amp;D, &amp;T</oddFooter>
  </headerFooter>
  <legacyDrawing r:id="rId2"/>
</worksheet>
</file>

<file path=xl/worksheets/sheet5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Sheet112">
    <pageSetUpPr fitToPage="1"/>
  </sheetPr>
  <dimension ref="A1:D26"/>
  <sheetViews>
    <sheetView showGridLines="0" zoomScale="85" zoomScaleNormal="85" zoomScaleSheetLayoutView="75" workbookViewId="0">
      <pane ySplit="5" topLeftCell="A6" activePane="bottomLeft" state="frozen"/>
      <selection activeCell="A7" sqref="A7"/>
      <selection pane="bottomLeft" activeCell="A7" sqref="A7"/>
    </sheetView>
  </sheetViews>
  <sheetFormatPr defaultRowHeight="12.75" x14ac:dyDescent="0.2"/>
  <cols>
    <col min="1" max="1" width="24.28515625" style="11" customWidth="1"/>
    <col min="2" max="2" width="80.7109375" style="11" customWidth="1"/>
    <col min="3" max="3" width="16.7109375" style="11" customWidth="1"/>
    <col min="4" max="4" width="20.42578125" style="11" customWidth="1"/>
    <col min="5" max="16384" width="9.140625" style="11"/>
  </cols>
  <sheetData>
    <row r="1" spans="1:4" ht="22.5" customHeight="1" x14ac:dyDescent="0.25">
      <c r="A1" s="28" t="str">
        <f>'122 - Prof Subs Wages'!A1</f>
        <v>Building</v>
      </c>
      <c r="B1" s="48">
        <f>+Totals!B1</f>
        <v>0</v>
      </c>
    </row>
    <row r="2" spans="1:4" ht="27" customHeight="1" x14ac:dyDescent="0.25">
      <c r="A2" s="28" t="str">
        <f>'122 - Prof Subs Wages'!A2</f>
        <v>Grade Level</v>
      </c>
      <c r="B2" s="48">
        <f>+Totals!B2</f>
        <v>0</v>
      </c>
      <c r="C2" s="94" t="s">
        <v>44</v>
      </c>
      <c r="D2" s="94"/>
    </row>
    <row r="3" spans="1:4" ht="36" x14ac:dyDescent="0.25">
      <c r="A3" s="28" t="str">
        <f>'122 - Prof Subs Wages'!A3</f>
        <v>4-Digit Function + Subject</v>
      </c>
      <c r="B3" s="48">
        <f>+Totals!B3</f>
        <v>0</v>
      </c>
      <c r="C3" s="95"/>
      <c r="D3" s="95"/>
    </row>
    <row r="4" spans="1:4" ht="36" customHeight="1" x14ac:dyDescent="0.25">
      <c r="A4" s="30" t="str">
        <f>+Totals!A4</f>
        <v>Name of Staff Member (LN, FN)</v>
      </c>
      <c r="B4" s="48">
        <f>+Totals!B4</f>
        <v>0</v>
      </c>
      <c r="C4" s="50"/>
      <c r="D4" s="50"/>
    </row>
    <row r="5" spans="1:4" s="1" customFormat="1" ht="18" x14ac:dyDescent="0.25">
      <c r="A5" s="51" t="s">
        <v>10</v>
      </c>
      <c r="B5" s="51" t="s">
        <v>0</v>
      </c>
      <c r="C5" s="52" t="s">
        <v>1</v>
      </c>
      <c r="D5" s="52" t="s">
        <v>2</v>
      </c>
    </row>
    <row r="6" spans="1:4" ht="15" x14ac:dyDescent="0.2">
      <c r="A6" s="67"/>
      <c r="B6" s="68" t="s">
        <v>75</v>
      </c>
      <c r="C6" s="69"/>
      <c r="D6" s="70"/>
    </row>
    <row r="7" spans="1:4" ht="15" x14ac:dyDescent="0.2">
      <c r="A7" s="53"/>
      <c r="B7" s="54"/>
      <c r="C7" s="55"/>
      <c r="D7" s="56">
        <f>ROUND(C7*A7,0)</f>
        <v>0</v>
      </c>
    </row>
    <row r="8" spans="1:4" ht="15" x14ac:dyDescent="0.2">
      <c r="A8" s="53"/>
      <c r="B8" s="54"/>
      <c r="C8" s="55"/>
      <c r="D8" s="56">
        <f t="shared" ref="D8:D25" si="0">ROUND(C8*A8,0)</f>
        <v>0</v>
      </c>
    </row>
    <row r="9" spans="1:4" ht="15" x14ac:dyDescent="0.2">
      <c r="A9" s="53"/>
      <c r="B9" s="54"/>
      <c r="C9" s="55"/>
      <c r="D9" s="56">
        <f t="shared" si="0"/>
        <v>0</v>
      </c>
    </row>
    <row r="10" spans="1:4" ht="15" x14ac:dyDescent="0.2">
      <c r="A10" s="53"/>
      <c r="B10" s="54"/>
      <c r="C10" s="55"/>
      <c r="D10" s="56">
        <f t="shared" si="0"/>
        <v>0</v>
      </c>
    </row>
    <row r="11" spans="1:4" ht="15" x14ac:dyDescent="0.2">
      <c r="A11" s="53"/>
      <c r="B11" s="54"/>
      <c r="C11" s="55"/>
      <c r="D11" s="56">
        <f t="shared" si="0"/>
        <v>0</v>
      </c>
    </row>
    <row r="12" spans="1:4" ht="15" x14ac:dyDescent="0.2">
      <c r="A12" s="53"/>
      <c r="B12" s="54"/>
      <c r="C12" s="55"/>
      <c r="D12" s="56">
        <f t="shared" si="0"/>
        <v>0</v>
      </c>
    </row>
    <row r="13" spans="1:4" ht="15" x14ac:dyDescent="0.2">
      <c r="A13" s="53"/>
      <c r="B13" s="54"/>
      <c r="C13" s="55"/>
      <c r="D13" s="56">
        <f t="shared" si="0"/>
        <v>0</v>
      </c>
    </row>
    <row r="14" spans="1:4" ht="15" x14ac:dyDescent="0.2">
      <c r="A14" s="53"/>
      <c r="B14" s="54"/>
      <c r="C14" s="55"/>
      <c r="D14" s="56">
        <f t="shared" si="0"/>
        <v>0</v>
      </c>
    </row>
    <row r="15" spans="1:4" ht="15" x14ac:dyDescent="0.2">
      <c r="A15" s="53"/>
      <c r="B15" s="54"/>
      <c r="C15" s="55"/>
      <c r="D15" s="56">
        <f t="shared" si="0"/>
        <v>0</v>
      </c>
    </row>
    <row r="16" spans="1:4" ht="15" x14ac:dyDescent="0.2">
      <c r="A16" s="53"/>
      <c r="B16" s="54"/>
      <c r="C16" s="55"/>
      <c r="D16" s="56">
        <f t="shared" si="0"/>
        <v>0</v>
      </c>
    </row>
    <row r="17" spans="1:4" ht="15" x14ac:dyDescent="0.2">
      <c r="A17" s="53"/>
      <c r="B17" s="54"/>
      <c r="C17" s="55"/>
      <c r="D17" s="56">
        <f t="shared" si="0"/>
        <v>0</v>
      </c>
    </row>
    <row r="18" spans="1:4" ht="15" x14ac:dyDescent="0.2">
      <c r="A18" s="53"/>
      <c r="B18" s="54"/>
      <c r="C18" s="55"/>
      <c r="D18" s="56">
        <f t="shared" si="0"/>
        <v>0</v>
      </c>
    </row>
    <row r="19" spans="1:4" ht="15" x14ac:dyDescent="0.2">
      <c r="A19" s="53"/>
      <c r="B19" s="54"/>
      <c r="C19" s="55"/>
      <c r="D19" s="56">
        <f t="shared" si="0"/>
        <v>0</v>
      </c>
    </row>
    <row r="20" spans="1:4" ht="15" x14ac:dyDescent="0.2">
      <c r="A20" s="53"/>
      <c r="B20" s="54"/>
      <c r="C20" s="55"/>
      <c r="D20" s="56">
        <f t="shared" si="0"/>
        <v>0</v>
      </c>
    </row>
    <row r="21" spans="1:4" ht="15" x14ac:dyDescent="0.2">
      <c r="A21" s="53"/>
      <c r="B21" s="54"/>
      <c r="C21" s="55"/>
      <c r="D21" s="56">
        <f t="shared" si="0"/>
        <v>0</v>
      </c>
    </row>
    <row r="22" spans="1:4" ht="15" x14ac:dyDescent="0.2">
      <c r="A22" s="53"/>
      <c r="B22" s="54"/>
      <c r="C22" s="55"/>
      <c r="D22" s="56">
        <f t="shared" si="0"/>
        <v>0</v>
      </c>
    </row>
    <row r="23" spans="1:4" ht="15" x14ac:dyDescent="0.2">
      <c r="A23" s="53"/>
      <c r="B23" s="54"/>
      <c r="C23" s="55"/>
      <c r="D23" s="56">
        <f t="shared" si="0"/>
        <v>0</v>
      </c>
    </row>
    <row r="24" spans="1:4" ht="15" x14ac:dyDescent="0.2">
      <c r="A24" s="53"/>
      <c r="B24" s="54"/>
      <c r="C24" s="55"/>
      <c r="D24" s="56">
        <f t="shared" si="0"/>
        <v>0</v>
      </c>
    </row>
    <row r="25" spans="1:4" ht="15" x14ac:dyDescent="0.2">
      <c r="A25" s="53"/>
      <c r="B25" s="54"/>
      <c r="C25" s="55"/>
      <c r="D25" s="56">
        <f t="shared" si="0"/>
        <v>0</v>
      </c>
    </row>
    <row r="26" spans="1:4" s="1" customFormat="1" ht="18" x14ac:dyDescent="0.25">
      <c r="A26" s="57"/>
      <c r="B26" s="57"/>
      <c r="C26" s="58" t="s">
        <v>3</v>
      </c>
      <c r="D26" s="59">
        <f>SUM(D6:D25)</f>
        <v>0</v>
      </c>
    </row>
  </sheetData>
  <sheetProtection algorithmName="SHA-512" hashValue="Vta+7xbhGu2euthOICrRx3AvHHPC/mU9nb3n/C6zijqbgfG0t/6/8ANB99V8Jib4pxzJH0v0uxWEjgZiXLdUZA==" saltValue="5okFUS4r0aNo9I/bX+UA9w==" spinCount="100000" sheet="1" formatCells="0" formatColumns="0" formatRows="0" insertRows="0" deleteRows="0" sort="0"/>
  <mergeCells count="1">
    <mergeCell ref="C2:D3"/>
  </mergeCells>
  <pageMargins left="1" right="1" top="1" bottom="1" header="0.5" footer="0.5"/>
  <pageSetup scale="87" orientation="landscape" horizontalDpi="300" verticalDpi="300" r:id="rId1"/>
  <headerFooter alignWithMargins="0">
    <oddFooter>&amp;L&amp;F&amp;C&amp;A&amp;R&amp;D, &amp;T</oddFooter>
  </headerFooter>
  <legacyDrawing r:id="rId2"/>
</worksheet>
</file>

<file path=xl/worksheets/sheet5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Sheet113">
    <pageSetUpPr fitToPage="1"/>
  </sheetPr>
  <dimension ref="A1:D26"/>
  <sheetViews>
    <sheetView showGridLines="0" zoomScale="85" zoomScaleNormal="85" zoomScaleSheetLayoutView="75" workbookViewId="0">
      <pane ySplit="5" topLeftCell="A6" activePane="bottomLeft" state="frozen"/>
      <selection activeCell="A7" sqref="A7"/>
      <selection pane="bottomLeft" activeCell="A7" sqref="A7"/>
    </sheetView>
  </sheetViews>
  <sheetFormatPr defaultRowHeight="12.75" x14ac:dyDescent="0.2"/>
  <cols>
    <col min="1" max="1" width="24.28515625" style="11" customWidth="1"/>
    <col min="2" max="2" width="85.42578125" style="11" customWidth="1"/>
    <col min="3" max="3" width="16.7109375" style="11" customWidth="1"/>
    <col min="4" max="4" width="20.42578125" style="11" customWidth="1"/>
    <col min="5" max="16384" width="9.140625" style="11"/>
  </cols>
  <sheetData>
    <row r="1" spans="1:4" ht="22.5" customHeight="1" x14ac:dyDescent="0.25">
      <c r="A1" s="28" t="str">
        <f>'122 - Prof Subs Wages'!A1</f>
        <v>Building</v>
      </c>
      <c r="B1" s="48">
        <f>+Totals!B1</f>
        <v>0</v>
      </c>
    </row>
    <row r="2" spans="1:4" ht="27" customHeight="1" x14ac:dyDescent="0.25">
      <c r="A2" s="28" t="str">
        <f>'122 - Prof Subs Wages'!A2</f>
        <v>Grade Level</v>
      </c>
      <c r="B2" s="48">
        <f>+Totals!B2</f>
        <v>0</v>
      </c>
      <c r="C2" s="94" t="s">
        <v>15</v>
      </c>
      <c r="D2" s="94"/>
    </row>
    <row r="3" spans="1:4" ht="36" x14ac:dyDescent="0.25">
      <c r="A3" s="28" t="str">
        <f>'122 - Prof Subs Wages'!A3</f>
        <v>4-Digit Function + Subject</v>
      </c>
      <c r="B3" s="48">
        <f>+Totals!B3</f>
        <v>0</v>
      </c>
      <c r="C3" s="95"/>
      <c r="D3" s="95"/>
    </row>
    <row r="4" spans="1:4" ht="36.75" customHeight="1" x14ac:dyDescent="0.25">
      <c r="A4" s="30" t="str">
        <f>+Totals!A4</f>
        <v>Name of Staff Member (LN, FN)</v>
      </c>
      <c r="B4" s="48">
        <f>+Totals!B4</f>
        <v>0</v>
      </c>
      <c r="C4" s="50"/>
      <c r="D4" s="50"/>
    </row>
    <row r="5" spans="1:4" s="1" customFormat="1" ht="18" x14ac:dyDescent="0.25">
      <c r="A5" s="51" t="s">
        <v>10</v>
      </c>
      <c r="B5" s="51" t="s">
        <v>0</v>
      </c>
      <c r="C5" s="52" t="s">
        <v>1</v>
      </c>
      <c r="D5" s="52" t="s">
        <v>2</v>
      </c>
    </row>
    <row r="6" spans="1:4" ht="109.5" customHeight="1" x14ac:dyDescent="0.2">
      <c r="A6" s="67"/>
      <c r="B6" s="68" t="s">
        <v>140</v>
      </c>
      <c r="C6" s="69"/>
      <c r="D6" s="70"/>
    </row>
    <row r="7" spans="1:4" ht="15" x14ac:dyDescent="0.2">
      <c r="A7" s="53"/>
      <c r="B7" s="54"/>
      <c r="C7" s="55"/>
      <c r="D7" s="56">
        <f>ROUND((C7*A7)*(1+Totals!$G$1),0)</f>
        <v>0</v>
      </c>
    </row>
    <row r="8" spans="1:4" ht="15" x14ac:dyDescent="0.2">
      <c r="A8" s="53"/>
      <c r="B8" s="54"/>
      <c r="C8" s="55"/>
      <c r="D8" s="56">
        <f>ROUND((C8*A8)*(1+Totals!$G$1),0)</f>
        <v>0</v>
      </c>
    </row>
    <row r="9" spans="1:4" ht="15" x14ac:dyDescent="0.2">
      <c r="A9" s="53"/>
      <c r="B9" s="54"/>
      <c r="C9" s="55"/>
      <c r="D9" s="56">
        <f>ROUND((C9*A9)*(1+Totals!$G$1),0)</f>
        <v>0</v>
      </c>
    </row>
    <row r="10" spans="1:4" ht="15" x14ac:dyDescent="0.2">
      <c r="A10" s="53"/>
      <c r="B10" s="54"/>
      <c r="C10" s="55"/>
      <c r="D10" s="56">
        <f>ROUND((C10*A10)*(1+Totals!$G$1),0)</f>
        <v>0</v>
      </c>
    </row>
    <row r="11" spans="1:4" ht="15" x14ac:dyDescent="0.2">
      <c r="A11" s="53"/>
      <c r="B11" s="54"/>
      <c r="C11" s="55"/>
      <c r="D11" s="56">
        <f>ROUND((C11*A11)*(1+Totals!$G$1),0)</f>
        <v>0</v>
      </c>
    </row>
    <row r="12" spans="1:4" ht="15" x14ac:dyDescent="0.2">
      <c r="A12" s="53"/>
      <c r="B12" s="54"/>
      <c r="C12" s="55"/>
      <c r="D12" s="56">
        <f>ROUND((C12*A12)*(1+Totals!$G$1),0)</f>
        <v>0</v>
      </c>
    </row>
    <row r="13" spans="1:4" ht="15" x14ac:dyDescent="0.2">
      <c r="A13" s="53"/>
      <c r="B13" s="54"/>
      <c r="C13" s="55"/>
      <c r="D13" s="56">
        <f>ROUND((C13*A13)*(1+Totals!$G$1),0)</f>
        <v>0</v>
      </c>
    </row>
    <row r="14" spans="1:4" ht="15" x14ac:dyDescent="0.2">
      <c r="A14" s="53"/>
      <c r="B14" s="54"/>
      <c r="C14" s="55"/>
      <c r="D14" s="56">
        <f>ROUND((C14*A14)*(1+Totals!$G$1),0)</f>
        <v>0</v>
      </c>
    </row>
    <row r="15" spans="1:4" ht="15" x14ac:dyDescent="0.2">
      <c r="A15" s="53"/>
      <c r="B15" s="54"/>
      <c r="C15" s="55"/>
      <c r="D15" s="56">
        <f>ROUND((C15*A15)*(1+Totals!$G$1),0)</f>
        <v>0</v>
      </c>
    </row>
    <row r="16" spans="1:4" ht="15" x14ac:dyDescent="0.2">
      <c r="A16" s="53"/>
      <c r="B16" s="54"/>
      <c r="C16" s="55"/>
      <c r="D16" s="56">
        <f>ROUND((C16*A16)*(1+Totals!$G$1),0)</f>
        <v>0</v>
      </c>
    </row>
    <row r="17" spans="1:4" ht="15" x14ac:dyDescent="0.2">
      <c r="A17" s="53"/>
      <c r="B17" s="54"/>
      <c r="C17" s="55"/>
      <c r="D17" s="56">
        <f>ROUND((C17*A17)*(1+Totals!$G$1),0)</f>
        <v>0</v>
      </c>
    </row>
    <row r="18" spans="1:4" ht="15" x14ac:dyDescent="0.2">
      <c r="A18" s="53"/>
      <c r="B18" s="54"/>
      <c r="C18" s="55"/>
      <c r="D18" s="56">
        <f>ROUND((C18*A18)*(1+Totals!$G$1),0)</f>
        <v>0</v>
      </c>
    </row>
    <row r="19" spans="1:4" ht="15" x14ac:dyDescent="0.2">
      <c r="A19" s="53"/>
      <c r="B19" s="54"/>
      <c r="C19" s="55"/>
      <c r="D19" s="56">
        <f>ROUND((C19*A19)*(1+Totals!$G$1),0)</f>
        <v>0</v>
      </c>
    </row>
    <row r="20" spans="1:4" ht="15" x14ac:dyDescent="0.2">
      <c r="A20" s="53"/>
      <c r="B20" s="54"/>
      <c r="C20" s="55"/>
      <c r="D20" s="56">
        <f>ROUND((C20*A20)*(1+Totals!$G$1),0)</f>
        <v>0</v>
      </c>
    </row>
    <row r="21" spans="1:4" ht="15" x14ac:dyDescent="0.2">
      <c r="A21" s="53"/>
      <c r="B21" s="54"/>
      <c r="C21" s="55"/>
      <c r="D21" s="56">
        <f>ROUND((C21*A21)*(1+Totals!$G$1),0)</f>
        <v>0</v>
      </c>
    </row>
    <row r="22" spans="1:4" ht="15" x14ac:dyDescent="0.2">
      <c r="A22" s="53"/>
      <c r="B22" s="54"/>
      <c r="C22" s="55"/>
      <c r="D22" s="56">
        <f>ROUND((C22*A22)*(1+Totals!$G$1),0)</f>
        <v>0</v>
      </c>
    </row>
    <row r="23" spans="1:4" ht="15" x14ac:dyDescent="0.2">
      <c r="A23" s="53"/>
      <c r="B23" s="54"/>
      <c r="C23" s="55"/>
      <c r="D23" s="56">
        <f>ROUND((C23*A23)*(1+Totals!$G$1),0)</f>
        <v>0</v>
      </c>
    </row>
    <row r="24" spans="1:4" ht="15" x14ac:dyDescent="0.2">
      <c r="A24" s="53"/>
      <c r="B24" s="54"/>
      <c r="C24" s="55"/>
      <c r="D24" s="56">
        <f>ROUND((C24*A24)*(1+Totals!$G$1),0)</f>
        <v>0</v>
      </c>
    </row>
    <row r="25" spans="1:4" ht="15" x14ac:dyDescent="0.2">
      <c r="A25" s="53"/>
      <c r="B25" s="54"/>
      <c r="C25" s="55"/>
      <c r="D25" s="56">
        <f>ROUND((C25*A25)*(1+Totals!$G$1),0)</f>
        <v>0</v>
      </c>
    </row>
    <row r="26" spans="1:4" s="1" customFormat="1" ht="18" x14ac:dyDescent="0.25">
      <c r="A26" s="57"/>
      <c r="B26" s="57"/>
      <c r="C26" s="58" t="s">
        <v>3</v>
      </c>
      <c r="D26" s="59">
        <f>SUM(D6:D25)</f>
        <v>0</v>
      </c>
    </row>
  </sheetData>
  <sheetProtection algorithmName="SHA-512" hashValue="UTXenHbATNbh0sUqy5JX1+h2nDh9hNgou+jK9o9m6GA5bBdpuiR0QG9an4Tl1HFlzSAmToOzUhMGwNsSiLiVlw==" saltValue="wju6j8gpWjWVjRFzzdWoow==" spinCount="100000" sheet="1" formatCells="0" formatColumns="0" formatRows="0" insertRows="0" deleteRows="0" sort="0"/>
  <mergeCells count="1">
    <mergeCell ref="C2:D3"/>
  </mergeCells>
  <pageMargins left="1" right="1" top="1" bottom="1" header="0.5" footer="0.5"/>
  <pageSetup scale="87" orientation="landscape" horizontalDpi="300" verticalDpi="300" r:id="rId1"/>
  <headerFooter alignWithMargins="0">
    <oddFooter>&amp;L&amp;F&amp;C&amp;A&amp;R&amp;D, &amp;T</oddFooter>
  </headerFooter>
  <legacyDrawing r:id="rId2"/>
</worksheet>
</file>

<file path=xl/worksheets/sheet5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Sheet114">
    <pageSetUpPr fitToPage="1"/>
  </sheetPr>
  <dimension ref="A1:D18"/>
  <sheetViews>
    <sheetView showGridLines="0" zoomScale="85" zoomScaleNormal="85" zoomScaleSheetLayoutView="75" workbookViewId="0">
      <pane ySplit="5" topLeftCell="A6" activePane="bottomLeft" state="frozen"/>
      <selection activeCell="A7" sqref="A7"/>
      <selection pane="bottomLeft" activeCell="A7" sqref="A7"/>
    </sheetView>
  </sheetViews>
  <sheetFormatPr defaultRowHeight="12.75" x14ac:dyDescent="0.2"/>
  <cols>
    <col min="1" max="1" width="24.28515625" style="11" customWidth="1"/>
    <col min="2" max="2" width="80.7109375" style="11" customWidth="1"/>
    <col min="3" max="3" width="16.7109375" style="11" customWidth="1"/>
    <col min="4" max="4" width="20.42578125" style="11" customWidth="1"/>
    <col min="5" max="16384" width="9.140625" style="11"/>
  </cols>
  <sheetData>
    <row r="1" spans="1:4" ht="22.5" customHeight="1" x14ac:dyDescent="0.25">
      <c r="A1" s="28" t="str">
        <f>'122 - Prof Subs Wages'!A1</f>
        <v>Building</v>
      </c>
      <c r="B1" s="48">
        <f>+Totals!B1</f>
        <v>0</v>
      </c>
    </row>
    <row r="2" spans="1:4" ht="27" customHeight="1" x14ac:dyDescent="0.25">
      <c r="A2" s="28" t="str">
        <f>'122 - Prof Subs Wages'!A2</f>
        <v>Grade Level</v>
      </c>
      <c r="B2" s="48">
        <f>+Totals!B2</f>
        <v>0</v>
      </c>
      <c r="C2" s="94" t="s">
        <v>80</v>
      </c>
      <c r="D2" s="94"/>
    </row>
    <row r="3" spans="1:4" ht="36" x14ac:dyDescent="0.25">
      <c r="A3" s="28" t="str">
        <f>'122 - Prof Subs Wages'!A3</f>
        <v>4-Digit Function + Subject</v>
      </c>
      <c r="B3" s="48">
        <f>+Totals!B3</f>
        <v>0</v>
      </c>
      <c r="C3" s="95"/>
      <c r="D3" s="95"/>
    </row>
    <row r="4" spans="1:4" ht="35.25" customHeight="1" x14ac:dyDescent="0.25">
      <c r="A4" s="30" t="str">
        <f>+Totals!A4</f>
        <v>Name of Staff Member (LN, FN)</v>
      </c>
      <c r="B4" s="48">
        <f>+Totals!B4</f>
        <v>0</v>
      </c>
      <c r="C4" s="50"/>
      <c r="D4" s="50"/>
    </row>
    <row r="5" spans="1:4" s="1" customFormat="1" ht="18" x14ac:dyDescent="0.25">
      <c r="A5" s="51" t="s">
        <v>10</v>
      </c>
      <c r="B5" s="51" t="s">
        <v>0</v>
      </c>
      <c r="C5" s="52" t="s">
        <v>1</v>
      </c>
      <c r="D5" s="52" t="s">
        <v>2</v>
      </c>
    </row>
    <row r="6" spans="1:4" ht="15" x14ac:dyDescent="0.2">
      <c r="A6" s="67"/>
      <c r="B6" s="68" t="s">
        <v>75</v>
      </c>
      <c r="C6" s="69"/>
      <c r="D6" s="70"/>
    </row>
    <row r="7" spans="1:4" ht="15" x14ac:dyDescent="0.2">
      <c r="A7" s="53"/>
      <c r="B7" s="54"/>
      <c r="C7" s="55"/>
      <c r="D7" s="56">
        <f>ROUND((C7*A7)*(1+Totals!$G$1),0)</f>
        <v>0</v>
      </c>
    </row>
    <row r="8" spans="1:4" ht="15" x14ac:dyDescent="0.2">
      <c r="A8" s="53"/>
      <c r="B8" s="54"/>
      <c r="C8" s="55"/>
      <c r="D8" s="56">
        <f>ROUND((C8*A8)*(1+Totals!$G$1),0)</f>
        <v>0</v>
      </c>
    </row>
    <row r="9" spans="1:4" ht="15" x14ac:dyDescent="0.2">
      <c r="A9" s="53"/>
      <c r="B9" s="54"/>
      <c r="C9" s="55"/>
      <c r="D9" s="56">
        <f>ROUND((C9*A9)*(1+Totals!$G$1),0)</f>
        <v>0</v>
      </c>
    </row>
    <row r="10" spans="1:4" ht="15" x14ac:dyDescent="0.2">
      <c r="A10" s="53"/>
      <c r="B10" s="54"/>
      <c r="C10" s="55"/>
      <c r="D10" s="56">
        <f>ROUND((C10*A10)*(1+Totals!$G$1),0)</f>
        <v>0</v>
      </c>
    </row>
    <row r="11" spans="1:4" ht="15" x14ac:dyDescent="0.2">
      <c r="A11" s="53"/>
      <c r="B11" s="54"/>
      <c r="C11" s="55"/>
      <c r="D11" s="56">
        <f>ROUND((C11*A11)*(1+Totals!$G$1),0)</f>
        <v>0</v>
      </c>
    </row>
    <row r="12" spans="1:4" ht="15" x14ac:dyDescent="0.2">
      <c r="A12" s="53"/>
      <c r="B12" s="54"/>
      <c r="C12" s="55"/>
      <c r="D12" s="56">
        <f>ROUND((C12*A12)*(1+Totals!$G$1),0)</f>
        <v>0</v>
      </c>
    </row>
    <row r="13" spans="1:4" ht="15" x14ac:dyDescent="0.2">
      <c r="A13" s="53"/>
      <c r="B13" s="54"/>
      <c r="C13" s="55"/>
      <c r="D13" s="56">
        <f>ROUND((C13*A13)*(1+Totals!$G$1),0)</f>
        <v>0</v>
      </c>
    </row>
    <row r="14" spans="1:4" ht="15" x14ac:dyDescent="0.2">
      <c r="A14" s="53"/>
      <c r="B14" s="54"/>
      <c r="C14" s="55"/>
      <c r="D14" s="56">
        <f>ROUND((C14*A14)*(1+Totals!$G$1),0)</f>
        <v>0</v>
      </c>
    </row>
    <row r="15" spans="1:4" ht="15" x14ac:dyDescent="0.2">
      <c r="A15" s="53"/>
      <c r="B15" s="54"/>
      <c r="C15" s="55"/>
      <c r="D15" s="56">
        <f>ROUND((C15*A15)*(1+Totals!$G$1),0)</f>
        <v>0</v>
      </c>
    </row>
    <row r="16" spans="1:4" ht="15" x14ac:dyDescent="0.2">
      <c r="A16" s="53"/>
      <c r="B16" s="54"/>
      <c r="C16" s="55"/>
      <c r="D16" s="56">
        <f>ROUND((C16*A16)*(1+Totals!$G$1),0)</f>
        <v>0</v>
      </c>
    </row>
    <row r="17" spans="1:4" ht="15" x14ac:dyDescent="0.2">
      <c r="A17" s="53"/>
      <c r="B17" s="54"/>
      <c r="C17" s="55"/>
      <c r="D17" s="56">
        <f>ROUND((C17*A17)*(1+Totals!$G$1),0)</f>
        <v>0</v>
      </c>
    </row>
    <row r="18" spans="1:4" s="1" customFormat="1" ht="18" x14ac:dyDescent="0.25">
      <c r="A18" s="57"/>
      <c r="B18" s="57"/>
      <c r="C18" s="58" t="s">
        <v>3</v>
      </c>
      <c r="D18" s="59">
        <f>SUM(D6:D17)</f>
        <v>0</v>
      </c>
    </row>
  </sheetData>
  <sheetProtection algorithmName="SHA-512" hashValue="gI7Y+4Gow3LTXPoJLI3aL1ox+HzkzXSVyngd55luINaeH94vd3nIe6uAGktWUD7laQbRilq4279AlfK4PkFk7g==" saltValue="Pn/Ez7JIt3lrLukBUNoMsQ==" spinCount="100000" sheet="1" formatCells="0" formatColumns="0" formatRows="0" insertRows="0" deleteRows="0" sort="0"/>
  <mergeCells count="1">
    <mergeCell ref="C2:D3"/>
  </mergeCells>
  <pageMargins left="1" right="1" top="1" bottom="1" header="0.5" footer="0.5"/>
  <pageSetup scale="87" orientation="landscape" horizontalDpi="300" verticalDpi="300" r:id="rId1"/>
  <headerFooter alignWithMargins="0">
    <oddFooter>&amp;L&amp;F&amp;C&amp;A&amp;R&amp;D, &amp;T</oddFooter>
  </headerFooter>
  <legacyDrawing r:id="rId2"/>
</worksheet>
</file>

<file path=xl/worksheets/sheet5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Sheet115">
    <pageSetUpPr fitToPage="1"/>
  </sheetPr>
  <dimension ref="A1:D18"/>
  <sheetViews>
    <sheetView showGridLines="0" zoomScale="85" zoomScaleNormal="85" zoomScaleSheetLayoutView="75" workbookViewId="0">
      <pane ySplit="5" topLeftCell="A6" activePane="bottomLeft" state="frozen"/>
      <selection activeCell="A7" sqref="A7"/>
      <selection pane="bottomLeft" activeCell="A7" sqref="A7"/>
    </sheetView>
  </sheetViews>
  <sheetFormatPr defaultRowHeight="12.75" x14ac:dyDescent="0.2"/>
  <cols>
    <col min="1" max="1" width="24.28515625" style="11" customWidth="1"/>
    <col min="2" max="2" width="80.7109375" style="11" customWidth="1"/>
    <col min="3" max="3" width="16.7109375" style="11" customWidth="1"/>
    <col min="4" max="4" width="20.42578125" style="11" customWidth="1"/>
    <col min="5" max="16384" width="9.140625" style="11"/>
  </cols>
  <sheetData>
    <row r="1" spans="1:4" ht="22.5" customHeight="1" x14ac:dyDescent="0.25">
      <c r="A1" s="28" t="str">
        <f>'122 - Prof Subs Wages'!A1</f>
        <v>Building</v>
      </c>
      <c r="B1" s="48">
        <f>+Totals!B1</f>
        <v>0</v>
      </c>
    </row>
    <row r="2" spans="1:4" ht="27" customHeight="1" x14ac:dyDescent="0.25">
      <c r="A2" s="28" t="str">
        <f>'122 - Prof Subs Wages'!A2</f>
        <v>Grade Level</v>
      </c>
      <c r="B2" s="48">
        <f>+Totals!B2</f>
        <v>0</v>
      </c>
      <c r="C2" s="94" t="s">
        <v>45</v>
      </c>
      <c r="D2" s="94"/>
    </row>
    <row r="3" spans="1:4" ht="36" x14ac:dyDescent="0.25">
      <c r="A3" s="28" t="str">
        <f>'122 - Prof Subs Wages'!A3</f>
        <v>4-Digit Function + Subject</v>
      </c>
      <c r="B3" s="48">
        <f>+Totals!B3</f>
        <v>0</v>
      </c>
      <c r="C3" s="95"/>
      <c r="D3" s="95"/>
    </row>
    <row r="4" spans="1:4" ht="38.25" customHeight="1" x14ac:dyDescent="0.25">
      <c r="A4" s="30" t="str">
        <f>+Totals!A4</f>
        <v>Name of Staff Member (LN, FN)</v>
      </c>
      <c r="B4" s="48">
        <f>+Totals!B4</f>
        <v>0</v>
      </c>
      <c r="C4" s="50"/>
      <c r="D4" s="50"/>
    </row>
    <row r="5" spans="1:4" s="1" customFormat="1" ht="18" x14ac:dyDescent="0.25">
      <c r="A5" s="51" t="s">
        <v>10</v>
      </c>
      <c r="B5" s="51" t="s">
        <v>0</v>
      </c>
      <c r="C5" s="52" t="s">
        <v>1</v>
      </c>
      <c r="D5" s="52" t="s">
        <v>2</v>
      </c>
    </row>
    <row r="6" spans="1:4" ht="15" x14ac:dyDescent="0.2">
      <c r="A6" s="67"/>
      <c r="B6" s="68" t="s">
        <v>75</v>
      </c>
      <c r="C6" s="69"/>
      <c r="D6" s="70"/>
    </row>
    <row r="7" spans="1:4" ht="15" x14ac:dyDescent="0.2">
      <c r="A7" s="53"/>
      <c r="B7" s="54"/>
      <c r="C7" s="55"/>
      <c r="D7" s="56">
        <f t="shared" ref="D7:D17" si="0">ROUND(C7*A7,0)</f>
        <v>0</v>
      </c>
    </row>
    <row r="8" spans="1:4" ht="15" x14ac:dyDescent="0.2">
      <c r="A8" s="53"/>
      <c r="B8" s="54"/>
      <c r="C8" s="55"/>
      <c r="D8" s="56">
        <f t="shared" si="0"/>
        <v>0</v>
      </c>
    </row>
    <row r="9" spans="1:4" ht="15" x14ac:dyDescent="0.2">
      <c r="A9" s="53"/>
      <c r="B9" s="54"/>
      <c r="C9" s="55"/>
      <c r="D9" s="56">
        <f t="shared" si="0"/>
        <v>0</v>
      </c>
    </row>
    <row r="10" spans="1:4" ht="15" x14ac:dyDescent="0.2">
      <c r="A10" s="53"/>
      <c r="B10" s="54"/>
      <c r="C10" s="55"/>
      <c r="D10" s="56">
        <f t="shared" si="0"/>
        <v>0</v>
      </c>
    </row>
    <row r="11" spans="1:4" ht="15" x14ac:dyDescent="0.2">
      <c r="A11" s="53"/>
      <c r="B11" s="54"/>
      <c r="C11" s="55"/>
      <c r="D11" s="56">
        <f t="shared" si="0"/>
        <v>0</v>
      </c>
    </row>
    <row r="12" spans="1:4" ht="15" x14ac:dyDescent="0.2">
      <c r="A12" s="53"/>
      <c r="B12" s="54"/>
      <c r="C12" s="55"/>
      <c r="D12" s="56">
        <f t="shared" si="0"/>
        <v>0</v>
      </c>
    </row>
    <row r="13" spans="1:4" ht="15" x14ac:dyDescent="0.2">
      <c r="A13" s="53"/>
      <c r="B13" s="54"/>
      <c r="C13" s="55"/>
      <c r="D13" s="56">
        <f t="shared" si="0"/>
        <v>0</v>
      </c>
    </row>
    <row r="14" spans="1:4" ht="15" x14ac:dyDescent="0.2">
      <c r="A14" s="53"/>
      <c r="B14" s="54"/>
      <c r="C14" s="55"/>
      <c r="D14" s="56">
        <f t="shared" si="0"/>
        <v>0</v>
      </c>
    </row>
    <row r="15" spans="1:4" ht="15" x14ac:dyDescent="0.2">
      <c r="A15" s="53"/>
      <c r="B15" s="54"/>
      <c r="C15" s="55"/>
      <c r="D15" s="56">
        <f t="shared" si="0"/>
        <v>0</v>
      </c>
    </row>
    <row r="16" spans="1:4" ht="15" x14ac:dyDescent="0.2">
      <c r="A16" s="53"/>
      <c r="B16" s="54"/>
      <c r="C16" s="55"/>
      <c r="D16" s="56">
        <f t="shared" si="0"/>
        <v>0</v>
      </c>
    </row>
    <row r="17" spans="1:4" ht="15" x14ac:dyDescent="0.2">
      <c r="A17" s="53"/>
      <c r="B17" s="54"/>
      <c r="C17" s="55"/>
      <c r="D17" s="56">
        <f t="shared" si="0"/>
        <v>0</v>
      </c>
    </row>
    <row r="18" spans="1:4" s="1" customFormat="1" ht="18" x14ac:dyDescent="0.25">
      <c r="A18" s="57"/>
      <c r="B18" s="57"/>
      <c r="C18" s="58" t="s">
        <v>3</v>
      </c>
      <c r="D18" s="59">
        <f>SUM(D6:D17)</f>
        <v>0</v>
      </c>
    </row>
  </sheetData>
  <sheetProtection algorithmName="SHA-512" hashValue="mBWGDAXH5wk4g1ouFzjeD2tWvOluo4UhitfYHXbe92rUDmQY/rlwljminoHTesScvLAM/kYXxRKJ05WwWdSyiw==" saltValue="pLK5X9hxvz/H3mBMEhU7Jg==" spinCount="100000" sheet="1" formatCells="0" formatColumns="0" formatRows="0" insertRows="0" deleteRows="0" sort="0"/>
  <mergeCells count="1">
    <mergeCell ref="C2:D3"/>
  </mergeCells>
  <pageMargins left="1" right="1" top="1" bottom="1" header="0.5" footer="0.5"/>
  <pageSetup scale="87" orientation="landscape" horizontalDpi="300" verticalDpi="300" r:id="rId1"/>
  <headerFooter alignWithMargins="0">
    <oddFooter>&amp;L&amp;F&amp;C&amp;A&amp;R&amp;D, &amp;T</oddFoot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1463F6-5EE5-431D-B7E6-603D8F550FA2}">
  <sheetPr>
    <pageSetUpPr fitToPage="1"/>
  </sheetPr>
  <dimension ref="A1:E19"/>
  <sheetViews>
    <sheetView showGridLines="0" zoomScale="85" zoomScaleNormal="85" zoomScaleSheetLayoutView="75" workbookViewId="0">
      <pane ySplit="7" topLeftCell="A8" activePane="bottomLeft" state="frozen"/>
      <selection activeCell="K20" sqref="K20"/>
      <selection pane="bottomLeft" activeCell="D7" sqref="D7"/>
    </sheetView>
  </sheetViews>
  <sheetFormatPr defaultColWidth="8.85546875" defaultRowHeight="12.75" x14ac:dyDescent="0.2"/>
  <cols>
    <col min="1" max="1" width="23.7109375" style="29" customWidth="1"/>
    <col min="2" max="2" width="16.140625" style="29" customWidth="1"/>
    <col min="3" max="3" width="80.7109375" style="29" customWidth="1"/>
    <col min="4" max="4" width="16.7109375" style="29" customWidth="1"/>
    <col min="5" max="5" width="20.42578125" style="29" customWidth="1"/>
    <col min="6" max="16384" width="8.85546875" style="29"/>
  </cols>
  <sheetData>
    <row r="1" spans="1:5" ht="22.5" customHeight="1" x14ac:dyDescent="0.25">
      <c r="A1" s="47" t="str">
        <f>'122 - Prof Subs Wages'!A1</f>
        <v>Building</v>
      </c>
      <c r="B1" s="90">
        <f>+TotalsB1</f>
        <v>0</v>
      </c>
      <c r="C1" s="91"/>
    </row>
    <row r="2" spans="1:5" ht="18" x14ac:dyDescent="0.25">
      <c r="A2" s="47" t="str">
        <f>'122 - Prof Subs Wages'!A2</f>
        <v>Grade Level</v>
      </c>
      <c r="B2" s="90">
        <f>+Totals!B2</f>
        <v>0</v>
      </c>
      <c r="C2" s="91"/>
      <c r="D2" s="92" t="s">
        <v>121</v>
      </c>
      <c r="E2" s="92"/>
    </row>
    <row r="3" spans="1:5" ht="36" x14ac:dyDescent="0.25">
      <c r="A3" s="47" t="str">
        <f>'122 - Prof Subs Wages'!A3</f>
        <v>4-Digit Function + Subject</v>
      </c>
      <c r="B3" s="90">
        <f>+Totals!B3</f>
        <v>0</v>
      </c>
      <c r="C3" s="91"/>
      <c r="D3" s="93"/>
      <c r="E3" s="93"/>
    </row>
    <row r="4" spans="1:5" ht="36.75" customHeight="1" x14ac:dyDescent="0.25">
      <c r="A4" s="47" t="str">
        <f>+Totals!A4</f>
        <v>Name of Staff Member (LN, FN)</v>
      </c>
      <c r="B4" s="90">
        <f>+Totals!B4</f>
        <v>0</v>
      </c>
      <c r="C4" s="91"/>
      <c r="D4" s="31"/>
      <c r="E4" s="31"/>
    </row>
    <row r="5" spans="1:5" s="6" customFormat="1" ht="66" customHeight="1" x14ac:dyDescent="0.25">
      <c r="A5" s="32" t="s">
        <v>64</v>
      </c>
      <c r="B5" s="32" t="s">
        <v>71</v>
      </c>
      <c r="C5" s="32" t="s">
        <v>0</v>
      </c>
      <c r="D5" s="33" t="s">
        <v>122</v>
      </c>
      <c r="E5" s="33" t="s">
        <v>2</v>
      </c>
    </row>
    <row r="6" spans="1:5" ht="15" x14ac:dyDescent="0.2">
      <c r="A6" s="34"/>
      <c r="B6" s="34"/>
      <c r="C6" s="35" t="s">
        <v>60</v>
      </c>
      <c r="D6" s="36"/>
      <c r="E6" s="37"/>
    </row>
    <row r="7" spans="1:5" ht="15" x14ac:dyDescent="0.2">
      <c r="A7" s="35">
        <v>3</v>
      </c>
      <c r="B7" s="35">
        <v>1</v>
      </c>
      <c r="C7" s="38" t="s">
        <v>61</v>
      </c>
      <c r="D7" s="39">
        <f>20*1.5</f>
        <v>30</v>
      </c>
      <c r="E7" s="39">
        <f>ROUNDUP(A7*B7*D7,0)</f>
        <v>90</v>
      </c>
    </row>
    <row r="8" spans="1:5" ht="15" x14ac:dyDescent="0.2">
      <c r="A8" s="40"/>
      <c r="B8" s="40"/>
      <c r="C8" s="41"/>
      <c r="D8" s="42"/>
      <c r="E8" s="43">
        <f t="shared" ref="E8:E18" si="0">ROUNDUP(A8*B8*D8,0)</f>
        <v>0</v>
      </c>
    </row>
    <row r="9" spans="1:5" ht="15" x14ac:dyDescent="0.2">
      <c r="A9" s="40"/>
      <c r="B9" s="40"/>
      <c r="C9" s="41"/>
      <c r="D9" s="42"/>
      <c r="E9" s="43">
        <f t="shared" si="0"/>
        <v>0</v>
      </c>
    </row>
    <row r="10" spans="1:5" ht="15" x14ac:dyDescent="0.2">
      <c r="A10" s="40"/>
      <c r="B10" s="40"/>
      <c r="C10" s="41"/>
      <c r="D10" s="42"/>
      <c r="E10" s="43">
        <f t="shared" si="0"/>
        <v>0</v>
      </c>
    </row>
    <row r="11" spans="1:5" ht="15" x14ac:dyDescent="0.2">
      <c r="A11" s="40"/>
      <c r="B11" s="40"/>
      <c r="C11" s="41"/>
      <c r="D11" s="42"/>
      <c r="E11" s="43">
        <f t="shared" si="0"/>
        <v>0</v>
      </c>
    </row>
    <row r="12" spans="1:5" ht="15" x14ac:dyDescent="0.2">
      <c r="A12" s="40"/>
      <c r="B12" s="40"/>
      <c r="C12" s="41"/>
      <c r="D12" s="42"/>
      <c r="E12" s="43">
        <f t="shared" si="0"/>
        <v>0</v>
      </c>
    </row>
    <row r="13" spans="1:5" ht="15" x14ac:dyDescent="0.2">
      <c r="A13" s="40"/>
      <c r="B13" s="40"/>
      <c r="C13" s="41"/>
      <c r="D13" s="42"/>
      <c r="E13" s="43">
        <f t="shared" si="0"/>
        <v>0</v>
      </c>
    </row>
    <row r="14" spans="1:5" ht="15" x14ac:dyDescent="0.2">
      <c r="A14" s="40"/>
      <c r="B14" s="40"/>
      <c r="C14" s="41"/>
      <c r="D14" s="42"/>
      <c r="E14" s="43">
        <f t="shared" si="0"/>
        <v>0</v>
      </c>
    </row>
    <row r="15" spans="1:5" ht="15" x14ac:dyDescent="0.2">
      <c r="A15" s="40"/>
      <c r="B15" s="40"/>
      <c r="C15" s="41"/>
      <c r="D15" s="42"/>
      <c r="E15" s="43">
        <f t="shared" si="0"/>
        <v>0</v>
      </c>
    </row>
    <row r="16" spans="1:5" ht="15" x14ac:dyDescent="0.2">
      <c r="A16" s="40"/>
      <c r="B16" s="40"/>
      <c r="C16" s="41"/>
      <c r="D16" s="42"/>
      <c r="E16" s="43">
        <f t="shared" si="0"/>
        <v>0</v>
      </c>
    </row>
    <row r="17" spans="1:5" ht="15" x14ac:dyDescent="0.2">
      <c r="A17" s="40"/>
      <c r="B17" s="40"/>
      <c r="C17" s="41"/>
      <c r="D17" s="42"/>
      <c r="E17" s="43">
        <f t="shared" si="0"/>
        <v>0</v>
      </c>
    </row>
    <row r="18" spans="1:5" ht="15" x14ac:dyDescent="0.2">
      <c r="A18" s="40"/>
      <c r="B18" s="40"/>
      <c r="C18" s="41"/>
      <c r="D18" s="42"/>
      <c r="E18" s="43">
        <f t="shared" si="0"/>
        <v>0</v>
      </c>
    </row>
    <row r="19" spans="1:5" s="6" customFormat="1" ht="18" x14ac:dyDescent="0.25">
      <c r="A19" s="44"/>
      <c r="B19" s="44"/>
      <c r="C19" s="44"/>
      <c r="D19" s="45" t="s">
        <v>3</v>
      </c>
      <c r="E19" s="46">
        <f>SUM(E8:E18)</f>
        <v>0</v>
      </c>
    </row>
  </sheetData>
  <sheetProtection algorithmName="SHA-512" hashValue="c7ExBHd05PTkQjaTP/n/tC/6GQnKmO+Ev0XUL2MZkRyI876xTeF2mgS1CJyru3GLadQLtUbK6R1eRbQ8UvEm9A==" saltValue="pYVRPmxiGL03VTk7D9tNog==" spinCount="100000" sheet="1" formatCells="0" insertRows="0" deleteRows="0" sort="0"/>
  <mergeCells count="5">
    <mergeCell ref="B1:C1"/>
    <mergeCell ref="B2:C2"/>
    <mergeCell ref="D2:E3"/>
    <mergeCell ref="B3:C3"/>
    <mergeCell ref="B4:C4"/>
  </mergeCells>
  <pageMargins left="1" right="1" top="1" bottom="1" header="0.5" footer="0.5"/>
  <pageSetup scale="87" orientation="landscape" horizontalDpi="300" verticalDpi="300" r:id="rId1"/>
  <headerFooter alignWithMargins="0">
    <oddFooter>&amp;L&amp;F&amp;C&amp;A&amp;R&amp;D, &amp;T</oddFooter>
  </headerFooter>
</worksheet>
</file>

<file path=xl/worksheets/sheet6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Sheet116">
    <pageSetUpPr fitToPage="1"/>
  </sheetPr>
  <dimension ref="A1:D18"/>
  <sheetViews>
    <sheetView showGridLines="0" zoomScale="85" zoomScaleNormal="85" zoomScaleSheetLayoutView="75" workbookViewId="0">
      <pane ySplit="5" topLeftCell="A6" activePane="bottomLeft" state="frozen"/>
      <selection activeCell="A7" sqref="A7"/>
      <selection pane="bottomLeft" activeCell="A7" sqref="A7"/>
    </sheetView>
  </sheetViews>
  <sheetFormatPr defaultRowHeight="12.75" x14ac:dyDescent="0.2"/>
  <cols>
    <col min="1" max="1" width="24.28515625" style="11" customWidth="1"/>
    <col min="2" max="2" width="80.7109375" style="11" customWidth="1"/>
    <col min="3" max="3" width="16.7109375" style="11" customWidth="1"/>
    <col min="4" max="4" width="20.42578125" style="11" customWidth="1"/>
    <col min="5" max="16384" width="9.140625" style="11"/>
  </cols>
  <sheetData>
    <row r="1" spans="1:4" ht="22.5" customHeight="1" x14ac:dyDescent="0.25">
      <c r="A1" s="28" t="str">
        <f>'122 - Prof Subs Wages'!A1</f>
        <v>Building</v>
      </c>
      <c r="B1" s="48">
        <f>+Totals!B1</f>
        <v>0</v>
      </c>
    </row>
    <row r="2" spans="1:4" ht="27" customHeight="1" x14ac:dyDescent="0.25">
      <c r="A2" s="28" t="str">
        <f>'122 - Prof Subs Wages'!A2</f>
        <v>Grade Level</v>
      </c>
      <c r="B2" s="48">
        <f>+Totals!B2</f>
        <v>0</v>
      </c>
      <c r="C2" s="94" t="s">
        <v>78</v>
      </c>
      <c r="D2" s="94"/>
    </row>
    <row r="3" spans="1:4" ht="36" x14ac:dyDescent="0.25">
      <c r="A3" s="28" t="str">
        <f>'122 - Prof Subs Wages'!A3</f>
        <v>4-Digit Function + Subject</v>
      </c>
      <c r="B3" s="48">
        <f>+Totals!B3</f>
        <v>0</v>
      </c>
      <c r="C3" s="95"/>
      <c r="D3" s="95"/>
    </row>
    <row r="4" spans="1:4" ht="36" customHeight="1" x14ac:dyDescent="0.25">
      <c r="A4" s="30" t="str">
        <f>+Totals!A4</f>
        <v>Name of Staff Member (LN, FN)</v>
      </c>
      <c r="B4" s="48">
        <f>+Totals!B4</f>
        <v>0</v>
      </c>
      <c r="C4" s="50"/>
      <c r="D4" s="50"/>
    </row>
    <row r="5" spans="1:4" s="1" customFormat="1" ht="18" x14ac:dyDescent="0.25">
      <c r="A5" s="51" t="s">
        <v>10</v>
      </c>
      <c r="B5" s="51" t="s">
        <v>0</v>
      </c>
      <c r="C5" s="52" t="s">
        <v>1</v>
      </c>
      <c r="D5" s="52" t="s">
        <v>2</v>
      </c>
    </row>
    <row r="6" spans="1:4" ht="15" x14ac:dyDescent="0.2">
      <c r="A6" s="67"/>
      <c r="B6" s="68" t="s">
        <v>75</v>
      </c>
      <c r="C6" s="69"/>
      <c r="D6" s="70"/>
    </row>
    <row r="7" spans="1:4" ht="15" x14ac:dyDescent="0.2">
      <c r="A7" s="53"/>
      <c r="B7" s="54"/>
      <c r="C7" s="55"/>
      <c r="D7" s="56">
        <f>ROUND(C7*A7,0)</f>
        <v>0</v>
      </c>
    </row>
    <row r="8" spans="1:4" ht="15" x14ac:dyDescent="0.2">
      <c r="A8" s="53"/>
      <c r="B8" s="54"/>
      <c r="C8" s="55"/>
      <c r="D8" s="56">
        <f t="shared" ref="D8:D16" si="0">ROUND(C8*A8,0)</f>
        <v>0</v>
      </c>
    </row>
    <row r="9" spans="1:4" ht="15" x14ac:dyDescent="0.2">
      <c r="A9" s="53"/>
      <c r="B9" s="54"/>
      <c r="C9" s="55"/>
      <c r="D9" s="56">
        <f t="shared" si="0"/>
        <v>0</v>
      </c>
    </row>
    <row r="10" spans="1:4" ht="15" x14ac:dyDescent="0.2">
      <c r="A10" s="53"/>
      <c r="B10" s="54"/>
      <c r="C10" s="55"/>
      <c r="D10" s="56">
        <f t="shared" si="0"/>
        <v>0</v>
      </c>
    </row>
    <row r="11" spans="1:4" ht="15" x14ac:dyDescent="0.2">
      <c r="A11" s="53"/>
      <c r="B11" s="54"/>
      <c r="C11" s="55"/>
      <c r="D11" s="56">
        <f t="shared" si="0"/>
        <v>0</v>
      </c>
    </row>
    <row r="12" spans="1:4" ht="15" x14ac:dyDescent="0.2">
      <c r="A12" s="53"/>
      <c r="B12" s="54"/>
      <c r="C12" s="55"/>
      <c r="D12" s="56">
        <f t="shared" si="0"/>
        <v>0</v>
      </c>
    </row>
    <row r="13" spans="1:4" ht="15" x14ac:dyDescent="0.2">
      <c r="A13" s="53"/>
      <c r="B13" s="54"/>
      <c r="C13" s="55"/>
      <c r="D13" s="56">
        <f t="shared" si="0"/>
        <v>0</v>
      </c>
    </row>
    <row r="14" spans="1:4" ht="15" x14ac:dyDescent="0.2">
      <c r="A14" s="53"/>
      <c r="B14" s="54"/>
      <c r="C14" s="55"/>
      <c r="D14" s="56">
        <f t="shared" si="0"/>
        <v>0</v>
      </c>
    </row>
    <row r="15" spans="1:4" ht="15" x14ac:dyDescent="0.2">
      <c r="A15" s="53"/>
      <c r="B15" s="54"/>
      <c r="C15" s="55"/>
      <c r="D15" s="56">
        <f t="shared" si="0"/>
        <v>0</v>
      </c>
    </row>
    <row r="16" spans="1:4" ht="15" x14ac:dyDescent="0.2">
      <c r="A16" s="53"/>
      <c r="B16" s="54"/>
      <c r="C16" s="55"/>
      <c r="D16" s="56">
        <f t="shared" si="0"/>
        <v>0</v>
      </c>
    </row>
    <row r="17" spans="1:4" ht="15" x14ac:dyDescent="0.2">
      <c r="A17" s="53"/>
      <c r="B17" s="54"/>
      <c r="C17" s="55"/>
      <c r="D17" s="56">
        <f>ROUND(C17*A17,0)</f>
        <v>0</v>
      </c>
    </row>
    <row r="18" spans="1:4" s="1" customFormat="1" ht="18" x14ac:dyDescent="0.25">
      <c r="A18" s="57"/>
      <c r="B18" s="57"/>
      <c r="C18" s="58" t="s">
        <v>3</v>
      </c>
      <c r="D18" s="59">
        <f>SUM(D6:D17)</f>
        <v>0</v>
      </c>
    </row>
  </sheetData>
  <sheetProtection algorithmName="SHA-512" hashValue="nUdYqDQeVgHsqE98xMfFJ6p8luV1BtUJTcrfxvmAzUDx1+rpSCdmWWGuulEqtSs5QUxH+NGbDHs5BgtJ6ojouQ==" saltValue="jqLRyxNJnKjlA8/dpLPKEA==" spinCount="100000" sheet="1" formatCells="0" formatColumns="0" formatRows="0" insertRows="0" deleteRows="0" sort="0"/>
  <mergeCells count="1">
    <mergeCell ref="C2:D3"/>
  </mergeCells>
  <pageMargins left="1" right="1" top="1" bottom="1" header="0.5" footer="0.5"/>
  <pageSetup scale="87" orientation="landscape" horizontalDpi="300" verticalDpi="300" r:id="rId1"/>
  <headerFooter alignWithMargins="0">
    <oddFooter>&amp;L&amp;F&amp;C&amp;A&amp;R&amp;D, &amp;T</oddFooter>
  </headerFooter>
  <legacyDrawing r:id="rId2"/>
</worksheet>
</file>

<file path=xl/worksheets/sheet6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codeName="Sheet117">
    <pageSetUpPr fitToPage="1"/>
  </sheetPr>
  <dimension ref="A1:D18"/>
  <sheetViews>
    <sheetView showGridLines="0" zoomScale="85" zoomScaleNormal="85" zoomScaleSheetLayoutView="75" workbookViewId="0">
      <pane ySplit="5" topLeftCell="A6" activePane="bottomLeft" state="frozen"/>
      <selection activeCell="A7" sqref="A7"/>
      <selection pane="bottomLeft" activeCell="A7" sqref="A7"/>
    </sheetView>
  </sheetViews>
  <sheetFormatPr defaultRowHeight="12.75" x14ac:dyDescent="0.2"/>
  <cols>
    <col min="1" max="1" width="24.28515625" style="11" customWidth="1"/>
    <col min="2" max="2" width="80.7109375" style="11" customWidth="1"/>
    <col min="3" max="3" width="16.7109375" style="11" customWidth="1"/>
    <col min="4" max="4" width="20.42578125" style="11" customWidth="1"/>
    <col min="5" max="16384" width="9.140625" style="11"/>
  </cols>
  <sheetData>
    <row r="1" spans="1:4" ht="22.5" customHeight="1" x14ac:dyDescent="0.25">
      <c r="A1" s="28" t="str">
        <f>'122 - Prof Subs Wages'!A1</f>
        <v>Building</v>
      </c>
      <c r="B1" s="48">
        <f>+Totals!B1</f>
        <v>0</v>
      </c>
    </row>
    <row r="2" spans="1:4" ht="27" customHeight="1" x14ac:dyDescent="0.25">
      <c r="A2" s="28" t="str">
        <f>'122 - Prof Subs Wages'!A2</f>
        <v>Grade Level</v>
      </c>
      <c r="B2" s="48">
        <f>+Totals!B2</f>
        <v>0</v>
      </c>
      <c r="C2" s="94" t="s">
        <v>91</v>
      </c>
      <c r="D2" s="94"/>
    </row>
    <row r="3" spans="1:4" ht="36" x14ac:dyDescent="0.25">
      <c r="A3" s="28" t="str">
        <f>'122 - Prof Subs Wages'!A3</f>
        <v>4-Digit Function + Subject</v>
      </c>
      <c r="B3" s="48">
        <f>+Totals!B3</f>
        <v>0</v>
      </c>
      <c r="C3" s="95"/>
      <c r="D3" s="95"/>
    </row>
    <row r="4" spans="1:4" ht="37.5" customHeight="1" x14ac:dyDescent="0.25">
      <c r="A4" s="30" t="str">
        <f>+Totals!A4</f>
        <v>Name of Staff Member (LN, FN)</v>
      </c>
      <c r="B4" s="48">
        <f>+Totals!B4</f>
        <v>0</v>
      </c>
      <c r="C4" s="50"/>
      <c r="D4" s="50"/>
    </row>
    <row r="5" spans="1:4" s="1" customFormat="1" ht="18" x14ac:dyDescent="0.25">
      <c r="A5" s="51" t="s">
        <v>10</v>
      </c>
      <c r="B5" s="51" t="s">
        <v>0</v>
      </c>
      <c r="C5" s="52" t="s">
        <v>1</v>
      </c>
      <c r="D5" s="52" t="s">
        <v>2</v>
      </c>
    </row>
    <row r="6" spans="1:4" ht="15" x14ac:dyDescent="0.2">
      <c r="A6" s="67"/>
      <c r="B6" s="68" t="s">
        <v>75</v>
      </c>
      <c r="C6" s="69"/>
      <c r="D6" s="70"/>
    </row>
    <row r="7" spans="1:4" ht="15" x14ac:dyDescent="0.2">
      <c r="A7" s="53"/>
      <c r="B7" s="54"/>
      <c r="C7" s="55"/>
      <c r="D7" s="56">
        <f>ROUND(C7*A7,0)</f>
        <v>0</v>
      </c>
    </row>
    <row r="8" spans="1:4" ht="15" x14ac:dyDescent="0.2">
      <c r="A8" s="53"/>
      <c r="B8" s="54"/>
      <c r="C8" s="55"/>
      <c r="D8" s="56">
        <f t="shared" ref="D8:D16" si="0">ROUND(C8*A8,0)</f>
        <v>0</v>
      </c>
    </row>
    <row r="9" spans="1:4" ht="15" x14ac:dyDescent="0.2">
      <c r="A9" s="53"/>
      <c r="B9" s="54"/>
      <c r="C9" s="55"/>
      <c r="D9" s="56">
        <f t="shared" si="0"/>
        <v>0</v>
      </c>
    </row>
    <row r="10" spans="1:4" ht="15" x14ac:dyDescent="0.2">
      <c r="A10" s="53"/>
      <c r="B10" s="54"/>
      <c r="C10" s="55"/>
      <c r="D10" s="56">
        <f t="shared" si="0"/>
        <v>0</v>
      </c>
    </row>
    <row r="11" spans="1:4" ht="15" x14ac:dyDescent="0.2">
      <c r="A11" s="53"/>
      <c r="B11" s="54"/>
      <c r="C11" s="55"/>
      <c r="D11" s="56">
        <f t="shared" si="0"/>
        <v>0</v>
      </c>
    </row>
    <row r="12" spans="1:4" ht="15" x14ac:dyDescent="0.2">
      <c r="A12" s="53"/>
      <c r="B12" s="54"/>
      <c r="C12" s="55"/>
      <c r="D12" s="56">
        <f t="shared" si="0"/>
        <v>0</v>
      </c>
    </row>
    <row r="13" spans="1:4" ht="15" x14ac:dyDescent="0.2">
      <c r="A13" s="53"/>
      <c r="B13" s="54"/>
      <c r="C13" s="55"/>
      <c r="D13" s="56">
        <f t="shared" si="0"/>
        <v>0</v>
      </c>
    </row>
    <row r="14" spans="1:4" ht="15" x14ac:dyDescent="0.2">
      <c r="A14" s="53"/>
      <c r="B14" s="54"/>
      <c r="C14" s="55"/>
      <c r="D14" s="56">
        <f t="shared" si="0"/>
        <v>0</v>
      </c>
    </row>
    <row r="15" spans="1:4" ht="15" x14ac:dyDescent="0.2">
      <c r="A15" s="53"/>
      <c r="B15" s="54"/>
      <c r="C15" s="55"/>
      <c r="D15" s="56">
        <f t="shared" si="0"/>
        <v>0</v>
      </c>
    </row>
    <row r="16" spans="1:4" ht="15" x14ac:dyDescent="0.2">
      <c r="A16" s="53"/>
      <c r="B16" s="54"/>
      <c r="C16" s="55"/>
      <c r="D16" s="56">
        <f t="shared" si="0"/>
        <v>0</v>
      </c>
    </row>
    <row r="17" spans="1:4" ht="15" x14ac:dyDescent="0.2">
      <c r="A17" s="53"/>
      <c r="B17" s="54"/>
      <c r="C17" s="55"/>
      <c r="D17" s="56">
        <f>ROUND(C17*A17,0)</f>
        <v>0</v>
      </c>
    </row>
    <row r="18" spans="1:4" s="1" customFormat="1" ht="18" x14ac:dyDescent="0.25">
      <c r="A18" s="57"/>
      <c r="B18" s="57"/>
      <c r="C18" s="58" t="s">
        <v>3</v>
      </c>
      <c r="D18" s="59">
        <f>SUM(D6:D17)</f>
        <v>0</v>
      </c>
    </row>
  </sheetData>
  <sheetProtection algorithmName="SHA-512" hashValue="V5wsiznZL00YFciciRw9mXsJ7dC2NRWW98imAEPrwjOBObGEAqo9R+IM4PdzZonjbzuC92KHVIgBDi7ECwQ8bQ==" saltValue="YK9eU9ONDe7Q+xAArujSdA==" spinCount="100000" sheet="1" formatCells="0" formatColumns="0" formatRows="0" insertRows="0" deleteRows="0" sort="0"/>
  <mergeCells count="1">
    <mergeCell ref="C2:D3"/>
  </mergeCells>
  <pageMargins left="1" right="1" top="1" bottom="1" header="0.5" footer="0.5"/>
  <pageSetup scale="87" orientation="landscape" horizontalDpi="300" verticalDpi="300" r:id="rId1"/>
  <headerFooter alignWithMargins="0">
    <oddFooter>&amp;L&amp;F&amp;C&amp;A&amp;R&amp;D, &amp;T</oddFooter>
  </headerFooter>
  <legacyDrawing r:id="rId2"/>
</worksheet>
</file>

<file path=xl/worksheets/sheet6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codeName="Sheet118">
    <pageSetUpPr fitToPage="1"/>
  </sheetPr>
  <dimension ref="A1:D45"/>
  <sheetViews>
    <sheetView showGridLines="0" zoomScale="85" zoomScaleNormal="85" zoomScaleSheetLayoutView="75" workbookViewId="0">
      <pane ySplit="5" topLeftCell="A6" activePane="bottomLeft" state="frozen"/>
      <selection activeCell="A7" sqref="A7"/>
      <selection pane="bottomLeft" activeCell="A10" sqref="A10"/>
    </sheetView>
  </sheetViews>
  <sheetFormatPr defaultRowHeight="12.75" x14ac:dyDescent="0.2"/>
  <cols>
    <col min="1" max="1" width="24.28515625" style="11" customWidth="1"/>
    <col min="2" max="2" width="80.7109375" style="11" customWidth="1"/>
    <col min="3" max="3" width="16.7109375" style="11" customWidth="1"/>
    <col min="4" max="4" width="20.42578125" style="11" customWidth="1"/>
    <col min="5" max="16384" width="9.140625" style="11"/>
  </cols>
  <sheetData>
    <row r="1" spans="1:4" ht="22.5" customHeight="1" x14ac:dyDescent="0.25">
      <c r="A1" s="28" t="str">
        <f>'122 - Prof Subs Wages'!A1</f>
        <v>Building</v>
      </c>
      <c r="B1" s="48">
        <f>+Totals!B1</f>
        <v>0</v>
      </c>
    </row>
    <row r="2" spans="1:4" ht="27" customHeight="1" x14ac:dyDescent="0.25">
      <c r="A2" s="28" t="str">
        <f>'122 - Prof Subs Wages'!A2</f>
        <v>Grade Level</v>
      </c>
      <c r="B2" s="48">
        <f>+Totals!B2</f>
        <v>0</v>
      </c>
      <c r="C2" s="94" t="s">
        <v>12</v>
      </c>
      <c r="D2" s="94"/>
    </row>
    <row r="3" spans="1:4" ht="36" x14ac:dyDescent="0.25">
      <c r="A3" s="28" t="str">
        <f>'122 - Prof Subs Wages'!A3</f>
        <v>4-Digit Function + Subject</v>
      </c>
      <c r="B3" s="48">
        <f>+Totals!B3</f>
        <v>0</v>
      </c>
      <c r="C3" s="95"/>
      <c r="D3" s="95"/>
    </row>
    <row r="4" spans="1:4" ht="34.5" customHeight="1" x14ac:dyDescent="0.25">
      <c r="A4" s="30" t="str">
        <f>+Totals!A4</f>
        <v>Name of Staff Member (LN, FN)</v>
      </c>
      <c r="B4" s="48">
        <f>+Totals!B4</f>
        <v>0</v>
      </c>
      <c r="C4" s="50"/>
      <c r="D4" s="50"/>
    </row>
    <row r="5" spans="1:4" s="1" customFormat="1" ht="18" x14ac:dyDescent="0.25">
      <c r="A5" s="51" t="s">
        <v>10</v>
      </c>
      <c r="B5" s="51" t="s">
        <v>0</v>
      </c>
      <c r="C5" s="52" t="s">
        <v>1</v>
      </c>
      <c r="D5" s="52" t="s">
        <v>2</v>
      </c>
    </row>
    <row r="6" spans="1:4" ht="15" x14ac:dyDescent="0.2">
      <c r="A6" s="67"/>
      <c r="B6" s="68" t="s">
        <v>75</v>
      </c>
      <c r="C6" s="69"/>
      <c r="D6" s="70"/>
    </row>
    <row r="7" spans="1:4" ht="45.75" x14ac:dyDescent="0.2">
      <c r="A7" s="71">
        <v>1</v>
      </c>
      <c r="B7" s="72" t="s">
        <v>123</v>
      </c>
      <c r="C7" s="73"/>
      <c r="D7" s="74">
        <f>ROUND((C7*A7)*(1+Totals!$G$1),0)</f>
        <v>0</v>
      </c>
    </row>
    <row r="8" spans="1:4" ht="60" x14ac:dyDescent="0.2">
      <c r="A8" s="53"/>
      <c r="B8" s="75" t="s">
        <v>26</v>
      </c>
      <c r="C8" s="55"/>
      <c r="D8" s="56">
        <f>ROUND((C8*A8)*(1+Totals!$G$1),0)</f>
        <v>0</v>
      </c>
    </row>
    <row r="9" spans="1:4" ht="15" x14ac:dyDescent="0.2">
      <c r="A9" s="76">
        <v>1</v>
      </c>
      <c r="B9" s="75" t="s">
        <v>25</v>
      </c>
      <c r="C9" s="77">
        <v>15</v>
      </c>
      <c r="D9" s="77">
        <f>ROUND((C9*A9)*(1+Totals!$G$1),0)</f>
        <v>16</v>
      </c>
    </row>
    <row r="10" spans="1:4" ht="15" x14ac:dyDescent="0.2">
      <c r="A10" s="53"/>
      <c r="B10" s="54"/>
      <c r="C10" s="55"/>
      <c r="D10" s="56">
        <f>ROUND((C10*A10)*(1+Totals!$G$1),0)</f>
        <v>0</v>
      </c>
    </row>
    <row r="11" spans="1:4" ht="15" x14ac:dyDescent="0.2">
      <c r="A11" s="53"/>
      <c r="B11" s="54"/>
      <c r="C11" s="55"/>
      <c r="D11" s="56">
        <f>ROUND((C11*A11)*(1+Totals!$G$1),0)</f>
        <v>0</v>
      </c>
    </row>
    <row r="12" spans="1:4" ht="15" x14ac:dyDescent="0.2">
      <c r="A12" s="53"/>
      <c r="B12" s="54"/>
      <c r="C12" s="55"/>
      <c r="D12" s="56">
        <f>ROUND((C12*A12)*(1+Totals!$G$1),0)</f>
        <v>0</v>
      </c>
    </row>
    <row r="13" spans="1:4" ht="15" x14ac:dyDescent="0.2">
      <c r="A13" s="53"/>
      <c r="B13" s="54"/>
      <c r="C13" s="55"/>
      <c r="D13" s="56">
        <f>ROUND((C13*A13)*(1+Totals!$G$1),0)</f>
        <v>0</v>
      </c>
    </row>
    <row r="14" spans="1:4" ht="15" x14ac:dyDescent="0.2">
      <c r="A14" s="53"/>
      <c r="B14" s="54"/>
      <c r="C14" s="55"/>
      <c r="D14" s="56">
        <f>ROUND((C14*A14)*(1+Totals!$G$1),0)</f>
        <v>0</v>
      </c>
    </row>
    <row r="15" spans="1:4" ht="15" x14ac:dyDescent="0.2">
      <c r="A15" s="53"/>
      <c r="B15" s="54"/>
      <c r="C15" s="55"/>
      <c r="D15" s="56">
        <f>ROUND((C15*A15)*(1+Totals!$G$1),0)</f>
        <v>0</v>
      </c>
    </row>
    <row r="16" spans="1:4" ht="15" x14ac:dyDescent="0.2">
      <c r="A16" s="53"/>
      <c r="B16" s="54"/>
      <c r="C16" s="55"/>
      <c r="D16" s="56">
        <f>ROUND((C16*A16)*(1+Totals!$G$1),0)</f>
        <v>0</v>
      </c>
    </row>
    <row r="17" spans="1:4" ht="15" x14ac:dyDescent="0.2">
      <c r="A17" s="53"/>
      <c r="B17" s="54"/>
      <c r="C17" s="55"/>
      <c r="D17" s="56">
        <f>ROUND((C17*A17)*(1+Totals!$G$1),0)</f>
        <v>0</v>
      </c>
    </row>
    <row r="18" spans="1:4" ht="15" x14ac:dyDescent="0.2">
      <c r="A18" s="53"/>
      <c r="B18" s="54"/>
      <c r="C18" s="55"/>
      <c r="D18" s="56">
        <f>ROUND((C18*A18)*(1+Totals!$G$1),0)</f>
        <v>0</v>
      </c>
    </row>
    <row r="19" spans="1:4" ht="15" x14ac:dyDescent="0.2">
      <c r="A19" s="53"/>
      <c r="B19" s="54"/>
      <c r="C19" s="55"/>
      <c r="D19" s="56">
        <f>ROUND((C19*A19)*(1+Totals!$G$1),0)</f>
        <v>0</v>
      </c>
    </row>
    <row r="20" spans="1:4" ht="15" x14ac:dyDescent="0.2">
      <c r="A20" s="53"/>
      <c r="B20" s="54"/>
      <c r="C20" s="55"/>
      <c r="D20" s="56">
        <f>ROUND((C20*A20)*(1+Totals!$G$1),0)</f>
        <v>0</v>
      </c>
    </row>
    <row r="21" spans="1:4" ht="15" x14ac:dyDescent="0.2">
      <c r="A21" s="53"/>
      <c r="B21" s="54"/>
      <c r="C21" s="55"/>
      <c r="D21" s="56">
        <f>ROUND((C21*A21)*(1+Totals!$G$1),0)</f>
        <v>0</v>
      </c>
    </row>
    <row r="22" spans="1:4" ht="15" x14ac:dyDescent="0.2">
      <c r="A22" s="53"/>
      <c r="B22" s="54"/>
      <c r="C22" s="55"/>
      <c r="D22" s="56">
        <f>ROUND((C22*A22)*(1+Totals!$G$1),0)</f>
        <v>0</v>
      </c>
    </row>
    <row r="23" spans="1:4" ht="15" x14ac:dyDescent="0.2">
      <c r="A23" s="53"/>
      <c r="B23" s="54"/>
      <c r="C23" s="55"/>
      <c r="D23" s="56">
        <f>ROUND((C23*A23)*(1+Totals!$G$1),0)</f>
        <v>0</v>
      </c>
    </row>
    <row r="24" spans="1:4" ht="15" x14ac:dyDescent="0.2">
      <c r="A24" s="53"/>
      <c r="B24" s="54"/>
      <c r="C24" s="55"/>
      <c r="D24" s="56">
        <f>ROUND((C24*A24)*(1+Totals!$G$1),0)</f>
        <v>0</v>
      </c>
    </row>
    <row r="25" spans="1:4" ht="15" x14ac:dyDescent="0.2">
      <c r="A25" s="53"/>
      <c r="B25" s="54"/>
      <c r="C25" s="55"/>
      <c r="D25" s="56">
        <f>ROUND((C25*A25)*(1+Totals!$G$1),0)</f>
        <v>0</v>
      </c>
    </row>
    <row r="26" spans="1:4" ht="15" x14ac:dyDescent="0.2">
      <c r="A26" s="53"/>
      <c r="B26" s="54"/>
      <c r="C26" s="55"/>
      <c r="D26" s="56">
        <f>ROUND((C26*A26)*(1+Totals!$G$1),0)</f>
        <v>0</v>
      </c>
    </row>
    <row r="27" spans="1:4" ht="15" x14ac:dyDescent="0.2">
      <c r="A27" s="53"/>
      <c r="B27" s="54"/>
      <c r="C27" s="55"/>
      <c r="D27" s="56">
        <f>ROUND((C27*A27)*(1+Totals!$G$1),0)</f>
        <v>0</v>
      </c>
    </row>
    <row r="28" spans="1:4" ht="15" x14ac:dyDescent="0.2">
      <c r="A28" s="53"/>
      <c r="B28" s="54"/>
      <c r="C28" s="55"/>
      <c r="D28" s="56">
        <f>ROUND((C28*A28)*(1+Totals!$G$1),0)</f>
        <v>0</v>
      </c>
    </row>
    <row r="29" spans="1:4" ht="15" x14ac:dyDescent="0.2">
      <c r="A29" s="53"/>
      <c r="B29" s="54"/>
      <c r="C29" s="55"/>
      <c r="D29" s="56">
        <f>ROUND((C29*A29)*(1+Totals!$G$1),0)</f>
        <v>0</v>
      </c>
    </row>
    <row r="30" spans="1:4" ht="15" x14ac:dyDescent="0.2">
      <c r="A30" s="53"/>
      <c r="B30" s="54"/>
      <c r="C30" s="55"/>
      <c r="D30" s="56">
        <f>ROUND((C30*A30)*(1+Totals!$G$1),0)</f>
        <v>0</v>
      </c>
    </row>
    <row r="31" spans="1:4" ht="15" x14ac:dyDescent="0.2">
      <c r="A31" s="53"/>
      <c r="B31" s="54"/>
      <c r="C31" s="55"/>
      <c r="D31" s="56">
        <f>ROUND((C31*A31)*(1+Totals!$G$1),0)</f>
        <v>0</v>
      </c>
    </row>
    <row r="32" spans="1:4" ht="15" x14ac:dyDescent="0.2">
      <c r="A32" s="53"/>
      <c r="B32" s="54"/>
      <c r="C32" s="55"/>
      <c r="D32" s="56">
        <f>ROUND((C32*A32)*(1+Totals!$G$1),0)</f>
        <v>0</v>
      </c>
    </row>
    <row r="33" spans="1:4" ht="15" x14ac:dyDescent="0.2">
      <c r="A33" s="53"/>
      <c r="B33" s="54"/>
      <c r="C33" s="55"/>
      <c r="D33" s="56">
        <f>ROUND((C33*A33)*(1+Totals!$G$1),0)</f>
        <v>0</v>
      </c>
    </row>
    <row r="34" spans="1:4" ht="15" x14ac:dyDescent="0.2">
      <c r="A34" s="53"/>
      <c r="B34" s="54"/>
      <c r="C34" s="55"/>
      <c r="D34" s="56">
        <f>ROUND((C34*A34)*(1+Totals!$G$1),0)</f>
        <v>0</v>
      </c>
    </row>
    <row r="35" spans="1:4" ht="15" x14ac:dyDescent="0.2">
      <c r="A35" s="53"/>
      <c r="B35" s="54"/>
      <c r="C35" s="55"/>
      <c r="D35" s="56">
        <f>ROUND((C35*A35)*(1+Totals!$G$1),0)</f>
        <v>0</v>
      </c>
    </row>
    <row r="36" spans="1:4" ht="15" x14ac:dyDescent="0.2">
      <c r="A36" s="53"/>
      <c r="B36" s="54"/>
      <c r="C36" s="55"/>
      <c r="D36" s="56">
        <f>ROUND((C36*A36)*(1+Totals!$G$1),0)</f>
        <v>0</v>
      </c>
    </row>
    <row r="37" spans="1:4" ht="15" x14ac:dyDescent="0.2">
      <c r="A37" s="53"/>
      <c r="B37" s="54"/>
      <c r="C37" s="55"/>
      <c r="D37" s="56">
        <f>ROUND((C37*A37)*(1+Totals!$G$1),0)</f>
        <v>0</v>
      </c>
    </row>
    <row r="38" spans="1:4" ht="15" x14ac:dyDescent="0.2">
      <c r="A38" s="53"/>
      <c r="B38" s="54"/>
      <c r="C38" s="55"/>
      <c r="D38" s="56">
        <f>ROUND((C38*A38)*(1+Totals!$G$1),0)</f>
        <v>0</v>
      </c>
    </row>
    <row r="39" spans="1:4" ht="15" x14ac:dyDescent="0.2">
      <c r="A39" s="53"/>
      <c r="B39" s="54"/>
      <c r="C39" s="55"/>
      <c r="D39" s="56">
        <f>ROUND((C39*A39)*(1+Totals!$G$1),0)</f>
        <v>0</v>
      </c>
    </row>
    <row r="40" spans="1:4" ht="15" x14ac:dyDescent="0.2">
      <c r="A40" s="53"/>
      <c r="B40" s="54"/>
      <c r="C40" s="55"/>
      <c r="D40" s="56">
        <f>ROUND((C40*A40)*(1+Totals!$G$1),0)</f>
        <v>0</v>
      </c>
    </row>
    <row r="41" spans="1:4" ht="15" x14ac:dyDescent="0.2">
      <c r="A41" s="53"/>
      <c r="B41" s="54"/>
      <c r="C41" s="55"/>
      <c r="D41" s="56">
        <f>ROUND((C41*A41)*(1+Totals!$G$1),0)</f>
        <v>0</v>
      </c>
    </row>
    <row r="42" spans="1:4" ht="15" x14ac:dyDescent="0.2">
      <c r="A42" s="53"/>
      <c r="B42" s="54"/>
      <c r="C42" s="55"/>
      <c r="D42" s="55">
        <f>ROUND((C42*A42)*(1+Totals!$G$1),0)</f>
        <v>0</v>
      </c>
    </row>
    <row r="43" spans="1:4" ht="48" x14ac:dyDescent="0.25">
      <c r="A43" s="78"/>
      <c r="B43" s="79" t="s">
        <v>124</v>
      </c>
      <c r="C43" s="80"/>
      <c r="D43" s="81"/>
    </row>
    <row r="44" spans="1:4" ht="30" x14ac:dyDescent="0.2">
      <c r="A44" s="82">
        <v>1</v>
      </c>
      <c r="B44" s="83" t="s">
        <v>23</v>
      </c>
      <c r="C44" s="84">
        <f>ROUNDUP(((SUM(D7:D42)-D9)*0.1),0)</f>
        <v>0</v>
      </c>
      <c r="D44" s="84">
        <f>ROUND((C44*A44)*(1),0)</f>
        <v>0</v>
      </c>
    </row>
    <row r="45" spans="1:4" s="1" customFormat="1" ht="18" x14ac:dyDescent="0.25">
      <c r="A45" s="57"/>
      <c r="B45" s="57"/>
      <c r="C45" s="58" t="s">
        <v>3</v>
      </c>
      <c r="D45" s="59">
        <f>SUM(D6:D44)-D9</f>
        <v>0</v>
      </c>
    </row>
  </sheetData>
  <sheetProtection algorithmName="SHA-512" hashValue="1VondrSVoX/TUWWhuBSffJFsExRg5h9vmm1n1XMKBPVM2JfvdqqvZpAKuhONRb/NnT8qxPBe0Ew66hXdGPof5Q==" saltValue="mw9dyeeqtswtJGctdV+p8w==" spinCount="100000" sheet="1" formatCells="0" formatColumns="0" formatRows="0" insertRows="0" deleteRows="0" sort="0"/>
  <mergeCells count="1">
    <mergeCell ref="C2:D3"/>
  </mergeCells>
  <pageMargins left="1" right="1" top="1" bottom="1" header="0.5" footer="0.5"/>
  <pageSetup scale="87" orientation="landscape" horizontalDpi="300" verticalDpi="300" r:id="rId1"/>
  <headerFooter alignWithMargins="0">
    <oddFooter>&amp;L&amp;F&amp;C&amp;A&amp;R&amp;D, &amp;T</oddFooter>
  </headerFooter>
  <legacyDrawing r:id="rId2"/>
</worksheet>
</file>

<file path=xl/worksheets/sheet6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codeName="Sheet119">
    <pageSetUpPr fitToPage="1"/>
  </sheetPr>
  <dimension ref="A1:D18"/>
  <sheetViews>
    <sheetView showGridLines="0" zoomScale="85" zoomScaleNormal="85" zoomScaleSheetLayoutView="75" workbookViewId="0">
      <pane ySplit="5" topLeftCell="A6" activePane="bottomLeft" state="frozen"/>
      <selection activeCell="A7" sqref="A7"/>
      <selection pane="bottomLeft" activeCell="A7" sqref="A7"/>
    </sheetView>
  </sheetViews>
  <sheetFormatPr defaultRowHeight="12.75" x14ac:dyDescent="0.2"/>
  <cols>
    <col min="1" max="1" width="24.28515625" style="11" customWidth="1"/>
    <col min="2" max="2" width="80.7109375" style="11" customWidth="1"/>
    <col min="3" max="3" width="16.7109375" style="11" customWidth="1"/>
    <col min="4" max="4" width="20.42578125" style="11" customWidth="1"/>
    <col min="5" max="16384" width="9.140625" style="11"/>
  </cols>
  <sheetData>
    <row r="1" spans="1:4" ht="22.5" customHeight="1" x14ac:dyDescent="0.25">
      <c r="A1" s="28" t="str">
        <f>'122 - Prof Subs Wages'!A1</f>
        <v>Building</v>
      </c>
      <c r="B1" s="48">
        <f>+Totals!B1</f>
        <v>0</v>
      </c>
    </row>
    <row r="2" spans="1:4" ht="27" customHeight="1" x14ac:dyDescent="0.25">
      <c r="A2" s="28" t="str">
        <f>'122 - Prof Subs Wages'!A2</f>
        <v>Grade Level</v>
      </c>
      <c r="B2" s="48">
        <f>+Totals!B2</f>
        <v>0</v>
      </c>
      <c r="C2" s="94" t="s">
        <v>73</v>
      </c>
      <c r="D2" s="94"/>
    </row>
    <row r="3" spans="1:4" ht="36" x14ac:dyDescent="0.25">
      <c r="A3" s="28" t="str">
        <f>'122 - Prof Subs Wages'!A3</f>
        <v>4-Digit Function + Subject</v>
      </c>
      <c r="B3" s="48">
        <f>+Totals!B3</f>
        <v>0</v>
      </c>
      <c r="C3" s="95"/>
      <c r="D3" s="95"/>
    </row>
    <row r="4" spans="1:4" ht="36.75" customHeight="1" x14ac:dyDescent="0.25">
      <c r="A4" s="30" t="str">
        <f>+Totals!A4</f>
        <v>Name of Staff Member (LN, FN)</v>
      </c>
      <c r="B4" s="48">
        <f>+Totals!B4</f>
        <v>0</v>
      </c>
      <c r="C4" s="50"/>
      <c r="D4" s="50"/>
    </row>
    <row r="5" spans="1:4" s="1" customFormat="1" ht="18" x14ac:dyDescent="0.25">
      <c r="A5" s="51" t="s">
        <v>10</v>
      </c>
      <c r="B5" s="51" t="s">
        <v>0</v>
      </c>
      <c r="C5" s="52" t="s">
        <v>1</v>
      </c>
      <c r="D5" s="52" t="s">
        <v>2</v>
      </c>
    </row>
    <row r="6" spans="1:4" ht="15" x14ac:dyDescent="0.2">
      <c r="A6" s="67"/>
      <c r="B6" s="68" t="s">
        <v>75</v>
      </c>
      <c r="C6" s="69"/>
      <c r="D6" s="70"/>
    </row>
    <row r="7" spans="1:4" ht="15" x14ac:dyDescent="0.2">
      <c r="A7" s="53"/>
      <c r="B7" s="54"/>
      <c r="C7" s="55"/>
      <c r="D7" s="56">
        <f>ROUND((C7*A7)*(1+Totals!$G$1),0)</f>
        <v>0</v>
      </c>
    </row>
    <row r="8" spans="1:4" ht="15" x14ac:dyDescent="0.2">
      <c r="A8" s="53"/>
      <c r="B8" s="54"/>
      <c r="C8" s="55"/>
      <c r="D8" s="56">
        <f>ROUND((C8*A8)*(1+Totals!$G$1),0)</f>
        <v>0</v>
      </c>
    </row>
    <row r="9" spans="1:4" ht="15" x14ac:dyDescent="0.2">
      <c r="A9" s="53"/>
      <c r="B9" s="54"/>
      <c r="C9" s="55"/>
      <c r="D9" s="56">
        <f>ROUND((C9*A9)*(1+Totals!$G$1),0)</f>
        <v>0</v>
      </c>
    </row>
    <row r="10" spans="1:4" ht="15" x14ac:dyDescent="0.2">
      <c r="A10" s="53"/>
      <c r="B10" s="54"/>
      <c r="C10" s="55"/>
      <c r="D10" s="56">
        <f>ROUND((C10*A10)*(1+Totals!$G$1),0)</f>
        <v>0</v>
      </c>
    </row>
    <row r="11" spans="1:4" ht="15" x14ac:dyDescent="0.2">
      <c r="A11" s="53"/>
      <c r="B11" s="54"/>
      <c r="C11" s="55"/>
      <c r="D11" s="56">
        <f>ROUND((C11*A11)*(1+Totals!$G$1),0)</f>
        <v>0</v>
      </c>
    </row>
    <row r="12" spans="1:4" ht="15" x14ac:dyDescent="0.2">
      <c r="A12" s="53"/>
      <c r="B12" s="54"/>
      <c r="C12" s="55"/>
      <c r="D12" s="56">
        <f>ROUND((C12*A12)*(1+Totals!$G$1),0)</f>
        <v>0</v>
      </c>
    </row>
    <row r="13" spans="1:4" ht="15" x14ac:dyDescent="0.2">
      <c r="A13" s="53"/>
      <c r="B13" s="54"/>
      <c r="C13" s="55"/>
      <c r="D13" s="56">
        <f>ROUND((C13*A13)*(1+Totals!$G$1),0)</f>
        <v>0</v>
      </c>
    </row>
    <row r="14" spans="1:4" ht="15" x14ac:dyDescent="0.2">
      <c r="A14" s="53"/>
      <c r="B14" s="54"/>
      <c r="C14" s="55"/>
      <c r="D14" s="56">
        <f>ROUND((C14*A14)*(1+Totals!$G$1),0)</f>
        <v>0</v>
      </c>
    </row>
    <row r="15" spans="1:4" ht="15" x14ac:dyDescent="0.2">
      <c r="A15" s="53"/>
      <c r="B15" s="54"/>
      <c r="C15" s="55"/>
      <c r="D15" s="56">
        <f>ROUND((C15*A15)*(1+Totals!$G$1),0)</f>
        <v>0</v>
      </c>
    </row>
    <row r="16" spans="1:4" ht="15" x14ac:dyDescent="0.2">
      <c r="A16" s="53"/>
      <c r="B16" s="54"/>
      <c r="C16" s="55"/>
      <c r="D16" s="56">
        <f>ROUND((C16*A16)*(1+Totals!$G$1),0)</f>
        <v>0</v>
      </c>
    </row>
    <row r="17" spans="1:4" ht="15" x14ac:dyDescent="0.2">
      <c r="A17" s="53"/>
      <c r="B17" s="54"/>
      <c r="C17" s="55"/>
      <c r="D17" s="56">
        <f>ROUND((C17*A17)*(1+Totals!$G$1),0)</f>
        <v>0</v>
      </c>
    </row>
    <row r="18" spans="1:4" s="1" customFormat="1" ht="18" x14ac:dyDescent="0.25">
      <c r="A18" s="57"/>
      <c r="B18" s="57"/>
      <c r="C18" s="58" t="s">
        <v>3</v>
      </c>
      <c r="D18" s="59">
        <f>SUM(D6:D17)</f>
        <v>0</v>
      </c>
    </row>
  </sheetData>
  <sheetProtection algorithmName="SHA-512" hashValue="kzEA68QwSyLElISUex/W0zfHRYoqqTvZgMbzWdQy5EDPdJiyGkgc0tXF1E3JQHizLUm4VwRc4fUuNndhxwphMQ==" saltValue="lvAsbbbuRxHLRfoxLkGS/A==" spinCount="100000" sheet="1" formatCells="0" formatColumns="0" formatRows="0" insertRows="0" deleteRows="0" sort="0"/>
  <mergeCells count="1">
    <mergeCell ref="C2:D3"/>
  </mergeCells>
  <pageMargins left="1" right="1" top="1" bottom="1" header="0.5" footer="0.5"/>
  <pageSetup scale="87" orientation="landscape" horizontalDpi="300" verticalDpi="300" r:id="rId1"/>
  <headerFooter alignWithMargins="0">
    <oddFooter>&amp;L&amp;F&amp;C&amp;A&amp;R&amp;D, &amp;T</oddFooter>
  </headerFooter>
  <legacyDrawing r:id="rId2"/>
</worksheet>
</file>

<file path=xl/worksheets/sheet6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codeName="Sheet120">
    <pageSetUpPr fitToPage="1"/>
  </sheetPr>
  <dimension ref="A1:D18"/>
  <sheetViews>
    <sheetView showGridLines="0" zoomScale="85" zoomScaleNormal="85" zoomScaleSheetLayoutView="75" workbookViewId="0">
      <pane ySplit="5" topLeftCell="A6" activePane="bottomLeft" state="frozen"/>
      <selection activeCell="A7" sqref="A7"/>
      <selection pane="bottomLeft" activeCell="A7" sqref="A7"/>
    </sheetView>
  </sheetViews>
  <sheetFormatPr defaultRowHeight="12.75" x14ac:dyDescent="0.2"/>
  <cols>
    <col min="1" max="1" width="24.28515625" style="11" customWidth="1"/>
    <col min="2" max="2" width="80.7109375" style="11" customWidth="1"/>
    <col min="3" max="3" width="16.7109375" style="11" customWidth="1"/>
    <col min="4" max="4" width="20.42578125" style="11" customWidth="1"/>
    <col min="5" max="16384" width="9.140625" style="11"/>
  </cols>
  <sheetData>
    <row r="1" spans="1:4" ht="22.5" customHeight="1" x14ac:dyDescent="0.25">
      <c r="A1" s="28" t="str">
        <f>'122 - Prof Subs Wages'!A1</f>
        <v>Building</v>
      </c>
      <c r="B1" s="48">
        <f>+Totals!B1</f>
        <v>0</v>
      </c>
    </row>
    <row r="2" spans="1:4" ht="27" customHeight="1" x14ac:dyDescent="0.25">
      <c r="A2" s="28" t="str">
        <f>'122 - Prof Subs Wages'!A2</f>
        <v>Grade Level</v>
      </c>
      <c r="B2" s="48">
        <f>+Totals!B2</f>
        <v>0</v>
      </c>
      <c r="C2" s="94" t="s">
        <v>55</v>
      </c>
      <c r="D2" s="94"/>
    </row>
    <row r="3" spans="1:4" ht="36" x14ac:dyDescent="0.25">
      <c r="A3" s="28" t="str">
        <f>'122 - Prof Subs Wages'!A3</f>
        <v>4-Digit Function + Subject</v>
      </c>
      <c r="B3" s="48">
        <f>+Totals!B3</f>
        <v>0</v>
      </c>
      <c r="C3" s="95"/>
      <c r="D3" s="95"/>
    </row>
    <row r="4" spans="1:4" ht="34.5" customHeight="1" x14ac:dyDescent="0.25">
      <c r="A4" s="30" t="str">
        <f>+Totals!A4</f>
        <v>Name of Staff Member (LN, FN)</v>
      </c>
      <c r="B4" s="48">
        <f>+Totals!B4</f>
        <v>0</v>
      </c>
      <c r="C4" s="50"/>
      <c r="D4" s="50"/>
    </row>
    <row r="5" spans="1:4" s="1" customFormat="1" ht="18" x14ac:dyDescent="0.25">
      <c r="A5" s="51" t="s">
        <v>10</v>
      </c>
      <c r="B5" s="51" t="s">
        <v>0</v>
      </c>
      <c r="C5" s="52" t="s">
        <v>1</v>
      </c>
      <c r="D5" s="52" t="s">
        <v>2</v>
      </c>
    </row>
    <row r="6" spans="1:4" ht="15" x14ac:dyDescent="0.2">
      <c r="A6" s="67"/>
      <c r="B6" s="68" t="s">
        <v>75</v>
      </c>
      <c r="C6" s="69"/>
      <c r="D6" s="70"/>
    </row>
    <row r="7" spans="1:4" ht="15" x14ac:dyDescent="0.2">
      <c r="A7" s="53"/>
      <c r="B7" s="54"/>
      <c r="C7" s="55"/>
      <c r="D7" s="56">
        <f>ROUND((C7*A7)*(1+Totals!$G$1),0)</f>
        <v>0</v>
      </c>
    </row>
    <row r="8" spans="1:4" ht="15" x14ac:dyDescent="0.2">
      <c r="A8" s="53"/>
      <c r="B8" s="54"/>
      <c r="C8" s="55"/>
      <c r="D8" s="56">
        <f>ROUND((C8*A8)*(1+Totals!$G$1),0)</f>
        <v>0</v>
      </c>
    </row>
    <row r="9" spans="1:4" ht="15" x14ac:dyDescent="0.2">
      <c r="A9" s="53"/>
      <c r="B9" s="54"/>
      <c r="C9" s="55"/>
      <c r="D9" s="56">
        <f>ROUND((C9*A9)*(1+Totals!$G$1),0)</f>
        <v>0</v>
      </c>
    </row>
    <row r="10" spans="1:4" ht="15" x14ac:dyDescent="0.2">
      <c r="A10" s="53"/>
      <c r="B10" s="54"/>
      <c r="C10" s="55"/>
      <c r="D10" s="56">
        <f>ROUND((C10*A10)*(1+Totals!$G$1),0)</f>
        <v>0</v>
      </c>
    </row>
    <row r="11" spans="1:4" ht="15" x14ac:dyDescent="0.2">
      <c r="A11" s="53"/>
      <c r="B11" s="54"/>
      <c r="C11" s="55"/>
      <c r="D11" s="56">
        <f>ROUND((C11*A11)*(1+Totals!$G$1),0)</f>
        <v>0</v>
      </c>
    </row>
    <row r="12" spans="1:4" ht="15" x14ac:dyDescent="0.2">
      <c r="A12" s="53"/>
      <c r="B12" s="54"/>
      <c r="C12" s="55"/>
      <c r="D12" s="56">
        <f>ROUND((C12*A12)*(1+Totals!$G$1),0)</f>
        <v>0</v>
      </c>
    </row>
    <row r="13" spans="1:4" ht="15" x14ac:dyDescent="0.2">
      <c r="A13" s="53"/>
      <c r="B13" s="54"/>
      <c r="C13" s="55"/>
      <c r="D13" s="56">
        <f>ROUND((C13*A13)*(1+Totals!$G$1),0)</f>
        <v>0</v>
      </c>
    </row>
    <row r="14" spans="1:4" ht="15" x14ac:dyDescent="0.2">
      <c r="A14" s="53"/>
      <c r="B14" s="54"/>
      <c r="C14" s="55"/>
      <c r="D14" s="56">
        <f>ROUND((C14*A14)*(1+Totals!$G$1),0)</f>
        <v>0</v>
      </c>
    </row>
    <row r="15" spans="1:4" ht="15" x14ac:dyDescent="0.2">
      <c r="A15" s="53"/>
      <c r="B15" s="54"/>
      <c r="C15" s="55"/>
      <c r="D15" s="56">
        <f>ROUND((C15*A15)*(1+Totals!$G$1),0)</f>
        <v>0</v>
      </c>
    </row>
    <row r="16" spans="1:4" ht="15" x14ac:dyDescent="0.2">
      <c r="A16" s="53"/>
      <c r="B16" s="54"/>
      <c r="C16" s="55"/>
      <c r="D16" s="56">
        <f>ROUND((C16*A16)*(1+Totals!$G$1),0)</f>
        <v>0</v>
      </c>
    </row>
    <row r="17" spans="1:4" ht="15" x14ac:dyDescent="0.2">
      <c r="A17" s="53"/>
      <c r="B17" s="54"/>
      <c r="C17" s="55"/>
      <c r="D17" s="56">
        <f>ROUND((C17*A17)*(1+Totals!$G$1),0)</f>
        <v>0</v>
      </c>
    </row>
    <row r="18" spans="1:4" s="1" customFormat="1" ht="18" x14ac:dyDescent="0.25">
      <c r="A18" s="57"/>
      <c r="B18" s="57"/>
      <c r="C18" s="58" t="s">
        <v>3</v>
      </c>
      <c r="D18" s="59">
        <f>SUM(D6:D17)</f>
        <v>0</v>
      </c>
    </row>
  </sheetData>
  <sheetProtection algorithmName="SHA-512" hashValue="HJMwgNatmV5xEQIeV0jTVx4/bPspTXy9gw0Kz8FLxd98bc+vcwzmoKsa2JpmMaR2efo41Yp0Mj487bmE8XgQFg==" saltValue="K7gIZi++RTDczWfs/4FW9Q==" spinCount="100000" sheet="1" formatCells="0" formatColumns="0" formatRows="0" insertRows="0" deleteRows="0" sort="0"/>
  <mergeCells count="1">
    <mergeCell ref="C2:D3"/>
  </mergeCells>
  <pageMargins left="1" right="1" top="1" bottom="1" header="0.5" footer="0.5"/>
  <pageSetup scale="87" orientation="landscape" horizontalDpi="300" verticalDpi="300" r:id="rId1"/>
  <headerFooter alignWithMargins="0">
    <oddFooter>&amp;L&amp;F&amp;C&amp;A&amp;R&amp;D, &amp;T</oddFooter>
  </headerFooter>
  <legacyDrawing r:id="rId2"/>
</worksheet>
</file>

<file path=xl/worksheets/sheet6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sheetPr codeName="Sheet121">
    <pageSetUpPr fitToPage="1"/>
  </sheetPr>
  <dimension ref="A1:D18"/>
  <sheetViews>
    <sheetView showGridLines="0" zoomScale="85" zoomScaleNormal="85" zoomScaleSheetLayoutView="75" workbookViewId="0">
      <pane ySplit="5" topLeftCell="A6" activePane="bottomLeft" state="frozen"/>
      <selection activeCell="A7" sqref="A7"/>
      <selection pane="bottomLeft" activeCell="A7" sqref="A7"/>
    </sheetView>
  </sheetViews>
  <sheetFormatPr defaultRowHeight="12.75" x14ac:dyDescent="0.2"/>
  <cols>
    <col min="1" max="1" width="24.28515625" style="11" customWidth="1"/>
    <col min="2" max="2" width="80.7109375" style="11" customWidth="1"/>
    <col min="3" max="3" width="16.7109375" style="11" customWidth="1"/>
    <col min="4" max="4" width="20.42578125" style="11" customWidth="1"/>
    <col min="5" max="16384" width="9.140625" style="11"/>
  </cols>
  <sheetData>
    <row r="1" spans="1:4" ht="22.5" customHeight="1" x14ac:dyDescent="0.25">
      <c r="A1" s="28" t="str">
        <f>'122 - Prof Subs Wages'!A1</f>
        <v>Building</v>
      </c>
      <c r="B1" s="48">
        <f>+Totals!B1</f>
        <v>0</v>
      </c>
    </row>
    <row r="2" spans="1:4" ht="27" customHeight="1" x14ac:dyDescent="0.25">
      <c r="A2" s="28" t="str">
        <f>'122 - Prof Subs Wages'!A2</f>
        <v>Grade Level</v>
      </c>
      <c r="B2" s="48">
        <f>+Totals!B2</f>
        <v>0</v>
      </c>
      <c r="C2" s="94" t="s">
        <v>132</v>
      </c>
      <c r="D2" s="94"/>
    </row>
    <row r="3" spans="1:4" ht="36" x14ac:dyDescent="0.25">
      <c r="A3" s="28" t="str">
        <f>'122 - Prof Subs Wages'!A3</f>
        <v>4-Digit Function + Subject</v>
      </c>
      <c r="B3" s="48">
        <f>+Totals!B3</f>
        <v>0</v>
      </c>
      <c r="C3" s="95"/>
      <c r="D3" s="95"/>
    </row>
    <row r="4" spans="1:4" ht="35.25" customHeight="1" x14ac:dyDescent="0.25">
      <c r="A4" s="30" t="str">
        <f>+Totals!A4</f>
        <v>Name of Staff Member (LN, FN)</v>
      </c>
      <c r="B4" s="48">
        <f>+Totals!B4</f>
        <v>0</v>
      </c>
      <c r="C4" s="50"/>
      <c r="D4" s="50"/>
    </row>
    <row r="5" spans="1:4" s="1" customFormat="1" ht="18" x14ac:dyDescent="0.25">
      <c r="A5" s="51" t="s">
        <v>10</v>
      </c>
      <c r="B5" s="51" t="s">
        <v>0</v>
      </c>
      <c r="C5" s="52" t="s">
        <v>1</v>
      </c>
      <c r="D5" s="52" t="s">
        <v>2</v>
      </c>
    </row>
    <row r="6" spans="1:4" ht="15" x14ac:dyDescent="0.2">
      <c r="A6" s="67"/>
      <c r="B6" s="68" t="s">
        <v>75</v>
      </c>
      <c r="C6" s="69"/>
      <c r="D6" s="70"/>
    </row>
    <row r="7" spans="1:4" ht="15" x14ac:dyDescent="0.2">
      <c r="A7" s="53"/>
      <c r="B7" s="54"/>
      <c r="C7" s="55"/>
      <c r="D7" s="56">
        <f>ROUND((C7*A7)*(1+Totals!$G$1),0)</f>
        <v>0</v>
      </c>
    </row>
    <row r="8" spans="1:4" ht="15" x14ac:dyDescent="0.2">
      <c r="A8" s="53"/>
      <c r="B8" s="54"/>
      <c r="C8" s="55"/>
      <c r="D8" s="56">
        <f>ROUND((C8*A8)*(1+Totals!$G$1),0)</f>
        <v>0</v>
      </c>
    </row>
    <row r="9" spans="1:4" ht="15" x14ac:dyDescent="0.2">
      <c r="A9" s="53"/>
      <c r="B9" s="54"/>
      <c r="C9" s="55"/>
      <c r="D9" s="56">
        <f>ROUND((C9*A9)*(1+Totals!$G$1),0)</f>
        <v>0</v>
      </c>
    </row>
    <row r="10" spans="1:4" ht="15" x14ac:dyDescent="0.2">
      <c r="A10" s="53"/>
      <c r="B10" s="54"/>
      <c r="C10" s="55"/>
      <c r="D10" s="56">
        <f>ROUND((C10*A10)*(1+Totals!$G$1),0)</f>
        <v>0</v>
      </c>
    </row>
    <row r="11" spans="1:4" ht="15" x14ac:dyDescent="0.2">
      <c r="A11" s="53"/>
      <c r="B11" s="54"/>
      <c r="C11" s="55"/>
      <c r="D11" s="56">
        <f>ROUND((C11*A11)*(1+Totals!$G$1),0)</f>
        <v>0</v>
      </c>
    </row>
    <row r="12" spans="1:4" ht="15" x14ac:dyDescent="0.2">
      <c r="A12" s="53"/>
      <c r="B12" s="54"/>
      <c r="C12" s="55"/>
      <c r="D12" s="56">
        <f>ROUND((C12*A12)*(1+Totals!$G$1),0)</f>
        <v>0</v>
      </c>
    </row>
    <row r="13" spans="1:4" ht="15" x14ac:dyDescent="0.2">
      <c r="A13" s="53"/>
      <c r="B13" s="54"/>
      <c r="C13" s="55"/>
      <c r="D13" s="56">
        <f>ROUND((C13*A13)*(1+Totals!$G$1),0)</f>
        <v>0</v>
      </c>
    </row>
    <row r="14" spans="1:4" ht="15" x14ac:dyDescent="0.2">
      <c r="A14" s="53"/>
      <c r="B14" s="54"/>
      <c r="C14" s="55"/>
      <c r="D14" s="56">
        <f>ROUND((C14*A14)*(1+Totals!$G$1),0)</f>
        <v>0</v>
      </c>
    </row>
    <row r="15" spans="1:4" ht="15" x14ac:dyDescent="0.2">
      <c r="A15" s="53"/>
      <c r="B15" s="54"/>
      <c r="C15" s="55"/>
      <c r="D15" s="56">
        <f>ROUND((C15*A15)*(1+Totals!$G$1),0)</f>
        <v>0</v>
      </c>
    </row>
    <row r="16" spans="1:4" ht="15" x14ac:dyDescent="0.2">
      <c r="A16" s="53"/>
      <c r="B16" s="54"/>
      <c r="C16" s="55"/>
      <c r="D16" s="56">
        <f>ROUND((C16*A16)*(1+Totals!$G$1),0)</f>
        <v>0</v>
      </c>
    </row>
    <row r="17" spans="1:4" ht="15" x14ac:dyDescent="0.2">
      <c r="A17" s="53"/>
      <c r="B17" s="54"/>
      <c r="C17" s="55"/>
      <c r="D17" s="56">
        <f>ROUND((C17*A17)*(1+Totals!$G$1),0)</f>
        <v>0</v>
      </c>
    </row>
    <row r="18" spans="1:4" s="1" customFormat="1" ht="18" x14ac:dyDescent="0.25">
      <c r="A18" s="57"/>
      <c r="B18" s="57"/>
      <c r="C18" s="58" t="s">
        <v>3</v>
      </c>
      <c r="D18" s="59">
        <f>SUM(D6:D17)</f>
        <v>0</v>
      </c>
    </row>
  </sheetData>
  <sheetProtection algorithmName="SHA-512" hashValue="ri0MkPCiWVcCBTuK1p9jDQjcOBb0fXTUsYbfzYBF8Fl3/DFtoCnOr4NrDzGhbGYioqH3Q+OzALrRDh1c/vqZYA==" saltValue="vMvSAlREoPer483rS757kA==" spinCount="100000" sheet="1" formatCells="0" formatColumns="0" formatRows="0" insertRows="0" deleteRows="0" sort="0"/>
  <mergeCells count="1">
    <mergeCell ref="C2:D3"/>
  </mergeCells>
  <pageMargins left="1" right="1" top="1" bottom="1" header="0.5" footer="0.5"/>
  <pageSetup scale="87" orientation="landscape" horizontalDpi="300" verticalDpi="300" r:id="rId1"/>
  <headerFooter alignWithMargins="0">
    <oddFooter>&amp;L&amp;F&amp;C&amp;A&amp;R&amp;D, &amp;T</oddFooter>
  </headerFooter>
  <legacyDrawing r:id="rId2"/>
</worksheet>
</file>

<file path=xl/worksheets/sheet6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sheetPr codeName="Sheet122">
    <pageSetUpPr fitToPage="1"/>
  </sheetPr>
  <dimension ref="A1:D45"/>
  <sheetViews>
    <sheetView showGridLines="0" zoomScale="85" zoomScaleNormal="85" zoomScaleSheetLayoutView="75" workbookViewId="0">
      <pane ySplit="5" topLeftCell="A6" activePane="bottomLeft" state="frozen"/>
      <selection activeCell="A7" sqref="A7"/>
      <selection pane="bottomLeft" activeCell="A9" sqref="A9"/>
    </sheetView>
  </sheetViews>
  <sheetFormatPr defaultRowHeight="12.75" x14ac:dyDescent="0.2"/>
  <cols>
    <col min="1" max="1" width="24.28515625" style="11" customWidth="1"/>
    <col min="2" max="2" width="80.7109375" style="11" customWidth="1"/>
    <col min="3" max="3" width="16.7109375" style="11" customWidth="1"/>
    <col min="4" max="4" width="20.42578125" style="11" customWidth="1"/>
    <col min="5" max="16384" width="9.140625" style="11"/>
  </cols>
  <sheetData>
    <row r="1" spans="1:4" ht="22.5" customHeight="1" x14ac:dyDescent="0.25">
      <c r="A1" s="28" t="str">
        <f>'122 - Prof Subs Wages'!A1</f>
        <v>Building</v>
      </c>
      <c r="B1" s="48">
        <f>+Totals!B1</f>
        <v>0</v>
      </c>
    </row>
    <row r="2" spans="1:4" ht="27" customHeight="1" x14ac:dyDescent="0.25">
      <c r="A2" s="28" t="str">
        <f>'122 - Prof Subs Wages'!A2</f>
        <v>Grade Level</v>
      </c>
      <c r="B2" s="48">
        <f>+Totals!B2</f>
        <v>0</v>
      </c>
      <c r="C2" s="94" t="s">
        <v>29</v>
      </c>
      <c r="D2" s="94"/>
    </row>
    <row r="3" spans="1:4" ht="36" x14ac:dyDescent="0.25">
      <c r="A3" s="28" t="str">
        <f>'122 - Prof Subs Wages'!A3</f>
        <v>4-Digit Function + Subject</v>
      </c>
      <c r="B3" s="48">
        <f>+Totals!B3</f>
        <v>0</v>
      </c>
      <c r="C3" s="95"/>
      <c r="D3" s="95"/>
    </row>
    <row r="4" spans="1:4" ht="38.25" customHeight="1" x14ac:dyDescent="0.25">
      <c r="A4" s="30" t="str">
        <f>+Totals!A4</f>
        <v>Name of Staff Member (LN, FN)</v>
      </c>
      <c r="B4" s="48">
        <f>+Totals!B4</f>
        <v>0</v>
      </c>
      <c r="C4" s="50"/>
      <c r="D4" s="50"/>
    </row>
    <row r="5" spans="1:4" s="1" customFormat="1" ht="18" x14ac:dyDescent="0.25">
      <c r="A5" s="51" t="s">
        <v>10</v>
      </c>
      <c r="B5" s="51" t="s">
        <v>0</v>
      </c>
      <c r="C5" s="52" t="s">
        <v>1</v>
      </c>
      <c r="D5" s="52" t="s">
        <v>2</v>
      </c>
    </row>
    <row r="6" spans="1:4" ht="15" x14ac:dyDescent="0.2">
      <c r="A6" s="67"/>
      <c r="B6" s="68" t="s">
        <v>75</v>
      </c>
      <c r="C6" s="69"/>
      <c r="D6" s="70"/>
    </row>
    <row r="7" spans="1:4" ht="60" x14ac:dyDescent="0.2">
      <c r="A7" s="53"/>
      <c r="B7" s="75" t="s">
        <v>26</v>
      </c>
      <c r="C7" s="55"/>
      <c r="D7" s="56">
        <f>ROUND((C7*A7)*(1+Totals!$G$1),0)</f>
        <v>0</v>
      </c>
    </row>
    <row r="8" spans="1:4" ht="15" x14ac:dyDescent="0.2">
      <c r="A8" s="76">
        <v>5</v>
      </c>
      <c r="B8" s="75" t="s">
        <v>24</v>
      </c>
      <c r="C8" s="77">
        <v>15</v>
      </c>
      <c r="D8" s="77">
        <f>ROUND((C8*A8)*(1+Totals!$G$1),0)</f>
        <v>80</v>
      </c>
    </row>
    <row r="9" spans="1:4" ht="15" x14ac:dyDescent="0.2">
      <c r="A9" s="53"/>
      <c r="B9" s="54"/>
      <c r="C9" s="55"/>
      <c r="D9" s="56">
        <f>ROUND((C9*A9)*(1+Totals!$G$1),0)</f>
        <v>0</v>
      </c>
    </row>
    <row r="10" spans="1:4" ht="15" x14ac:dyDescent="0.2">
      <c r="A10" s="53"/>
      <c r="B10" s="54"/>
      <c r="C10" s="55"/>
      <c r="D10" s="56">
        <f>ROUND((C10*A10)*(1+Totals!$G$1),0)</f>
        <v>0</v>
      </c>
    </row>
    <row r="11" spans="1:4" ht="15" x14ac:dyDescent="0.2">
      <c r="A11" s="53"/>
      <c r="B11" s="54"/>
      <c r="C11" s="55"/>
      <c r="D11" s="56">
        <f>ROUND((C11*A11)*(1+Totals!$G$1),0)</f>
        <v>0</v>
      </c>
    </row>
    <row r="12" spans="1:4" ht="15" x14ac:dyDescent="0.2">
      <c r="A12" s="53"/>
      <c r="B12" s="54"/>
      <c r="C12" s="55"/>
      <c r="D12" s="56">
        <f>ROUND((C12*A12)*(1+Totals!$G$1),0)</f>
        <v>0</v>
      </c>
    </row>
    <row r="13" spans="1:4" ht="15" x14ac:dyDescent="0.2">
      <c r="A13" s="53"/>
      <c r="B13" s="54"/>
      <c r="C13" s="55"/>
      <c r="D13" s="56">
        <f>ROUND((C13*A13)*(1+Totals!$G$1),0)</f>
        <v>0</v>
      </c>
    </row>
    <row r="14" spans="1:4" ht="15" x14ac:dyDescent="0.2">
      <c r="A14" s="53"/>
      <c r="B14" s="54"/>
      <c r="C14" s="55"/>
      <c r="D14" s="56">
        <f>ROUND((C14*A14)*(1+Totals!$G$1),0)</f>
        <v>0</v>
      </c>
    </row>
    <row r="15" spans="1:4" ht="15" x14ac:dyDescent="0.2">
      <c r="A15" s="53"/>
      <c r="B15" s="54"/>
      <c r="C15" s="55"/>
      <c r="D15" s="56">
        <f>ROUND((C15*A15)*(1+Totals!$G$1),0)</f>
        <v>0</v>
      </c>
    </row>
    <row r="16" spans="1:4" ht="15" x14ac:dyDescent="0.2">
      <c r="A16" s="53"/>
      <c r="B16" s="54"/>
      <c r="C16" s="55"/>
      <c r="D16" s="56">
        <f>ROUND((C16*A16)*(1+Totals!$G$1),0)</f>
        <v>0</v>
      </c>
    </row>
    <row r="17" spans="1:4" ht="15" x14ac:dyDescent="0.2">
      <c r="A17" s="53"/>
      <c r="B17" s="54"/>
      <c r="C17" s="55"/>
      <c r="D17" s="56">
        <f>ROUND((C17*A17)*(1+Totals!$G$1),0)</f>
        <v>0</v>
      </c>
    </row>
    <row r="18" spans="1:4" ht="15" x14ac:dyDescent="0.2">
      <c r="A18" s="53"/>
      <c r="B18" s="54"/>
      <c r="C18" s="55"/>
      <c r="D18" s="56">
        <f>ROUND((C18*A18)*(1+Totals!$G$1),0)</f>
        <v>0</v>
      </c>
    </row>
    <row r="19" spans="1:4" ht="15" x14ac:dyDescent="0.2">
      <c r="A19" s="53"/>
      <c r="B19" s="54"/>
      <c r="C19" s="55"/>
      <c r="D19" s="56">
        <f>ROUND((C19*A19)*(1+Totals!$G$1),0)</f>
        <v>0</v>
      </c>
    </row>
    <row r="20" spans="1:4" ht="15" x14ac:dyDescent="0.2">
      <c r="A20" s="53"/>
      <c r="B20" s="54"/>
      <c r="C20" s="55"/>
      <c r="D20" s="56">
        <f>ROUND((C20*A20)*(1+Totals!$G$1),0)</f>
        <v>0</v>
      </c>
    </row>
    <row r="21" spans="1:4" ht="15" x14ac:dyDescent="0.2">
      <c r="A21" s="53"/>
      <c r="B21" s="54"/>
      <c r="C21" s="55"/>
      <c r="D21" s="56">
        <f>ROUND((C21*A21)*(1+Totals!$G$1),0)</f>
        <v>0</v>
      </c>
    </row>
    <row r="22" spans="1:4" ht="15" x14ac:dyDescent="0.2">
      <c r="A22" s="53"/>
      <c r="B22" s="54"/>
      <c r="C22" s="55"/>
      <c r="D22" s="56">
        <f>ROUND((C22*A22)*(1+Totals!$G$1),0)</f>
        <v>0</v>
      </c>
    </row>
    <row r="23" spans="1:4" ht="15" x14ac:dyDescent="0.2">
      <c r="A23" s="53"/>
      <c r="B23" s="54"/>
      <c r="C23" s="55"/>
      <c r="D23" s="56">
        <f>ROUND((C23*A23)*(1+Totals!$G$1),0)</f>
        <v>0</v>
      </c>
    </row>
    <row r="24" spans="1:4" ht="15" x14ac:dyDescent="0.2">
      <c r="A24" s="53"/>
      <c r="B24" s="54"/>
      <c r="C24" s="55"/>
      <c r="D24" s="56">
        <f>ROUND((C24*A24)*(1+Totals!$G$1),0)</f>
        <v>0</v>
      </c>
    </row>
    <row r="25" spans="1:4" ht="15" x14ac:dyDescent="0.2">
      <c r="A25" s="53"/>
      <c r="B25" s="54"/>
      <c r="C25" s="55"/>
      <c r="D25" s="56">
        <f>ROUND((C25*A25)*(1+Totals!$G$1),0)</f>
        <v>0</v>
      </c>
    </row>
    <row r="26" spans="1:4" ht="15" x14ac:dyDescent="0.2">
      <c r="A26" s="53"/>
      <c r="B26" s="54"/>
      <c r="C26" s="55"/>
      <c r="D26" s="56">
        <f>ROUND((C26*A26)*(1+Totals!$G$1),0)</f>
        <v>0</v>
      </c>
    </row>
    <row r="27" spans="1:4" ht="15" x14ac:dyDescent="0.2">
      <c r="A27" s="53"/>
      <c r="B27" s="54"/>
      <c r="C27" s="55"/>
      <c r="D27" s="56">
        <f>ROUND((C27*A27)*(1+Totals!$G$1),0)</f>
        <v>0</v>
      </c>
    </row>
    <row r="28" spans="1:4" ht="15" x14ac:dyDescent="0.2">
      <c r="A28" s="53"/>
      <c r="B28" s="54"/>
      <c r="C28" s="55"/>
      <c r="D28" s="56">
        <f>ROUND((C28*A28)*(1+Totals!$G$1),0)</f>
        <v>0</v>
      </c>
    </row>
    <row r="29" spans="1:4" ht="15" x14ac:dyDescent="0.2">
      <c r="A29" s="53"/>
      <c r="B29" s="54"/>
      <c r="C29" s="55"/>
      <c r="D29" s="56">
        <f>ROUND((C29*A29)*(1+Totals!$G$1),0)</f>
        <v>0</v>
      </c>
    </row>
    <row r="30" spans="1:4" ht="15" x14ac:dyDescent="0.2">
      <c r="A30" s="53"/>
      <c r="B30" s="54"/>
      <c r="C30" s="55"/>
      <c r="D30" s="56">
        <f>ROUND((C30*A30)*(1+Totals!$G$1),0)</f>
        <v>0</v>
      </c>
    </row>
    <row r="31" spans="1:4" ht="15" x14ac:dyDescent="0.2">
      <c r="A31" s="53"/>
      <c r="B31" s="54"/>
      <c r="C31" s="55"/>
      <c r="D31" s="56">
        <f>ROUND((C31*A31)*(1+Totals!$G$1),0)</f>
        <v>0</v>
      </c>
    </row>
    <row r="32" spans="1:4" ht="15" x14ac:dyDescent="0.2">
      <c r="A32" s="53"/>
      <c r="B32" s="54"/>
      <c r="C32" s="55"/>
      <c r="D32" s="56">
        <f>ROUND((C32*A32)*(1+Totals!$G$1),0)</f>
        <v>0</v>
      </c>
    </row>
    <row r="33" spans="1:4" ht="15" x14ac:dyDescent="0.2">
      <c r="A33" s="53"/>
      <c r="B33" s="54"/>
      <c r="C33" s="55"/>
      <c r="D33" s="56">
        <f>ROUND((C33*A33)*(1+Totals!$G$1),0)</f>
        <v>0</v>
      </c>
    </row>
    <row r="34" spans="1:4" ht="15" x14ac:dyDescent="0.2">
      <c r="A34" s="53"/>
      <c r="B34" s="54"/>
      <c r="C34" s="55"/>
      <c r="D34" s="56">
        <f>ROUND((C34*A34)*(1+Totals!$G$1),0)</f>
        <v>0</v>
      </c>
    </row>
    <row r="35" spans="1:4" ht="15" x14ac:dyDescent="0.2">
      <c r="A35" s="53"/>
      <c r="B35" s="54"/>
      <c r="C35" s="55"/>
      <c r="D35" s="56">
        <f>ROUND((C35*A35)*(1+Totals!$G$1),0)</f>
        <v>0</v>
      </c>
    </row>
    <row r="36" spans="1:4" ht="15" x14ac:dyDescent="0.2">
      <c r="A36" s="53"/>
      <c r="B36" s="54"/>
      <c r="C36" s="55"/>
      <c r="D36" s="56">
        <f>ROUND((C36*A36)*(1+Totals!$G$1),0)</f>
        <v>0</v>
      </c>
    </row>
    <row r="37" spans="1:4" ht="15" x14ac:dyDescent="0.2">
      <c r="A37" s="53"/>
      <c r="B37" s="54"/>
      <c r="C37" s="55"/>
      <c r="D37" s="56">
        <f>ROUND((C37*A37)*(1+Totals!$G$1),0)</f>
        <v>0</v>
      </c>
    </row>
    <row r="38" spans="1:4" ht="15" x14ac:dyDescent="0.2">
      <c r="A38" s="53"/>
      <c r="B38" s="54"/>
      <c r="C38" s="55"/>
      <c r="D38" s="56">
        <f>ROUND((C38*A38)*(1+Totals!$G$1),0)</f>
        <v>0</v>
      </c>
    </row>
    <row r="39" spans="1:4" ht="15" x14ac:dyDescent="0.2">
      <c r="A39" s="53"/>
      <c r="B39" s="54"/>
      <c r="C39" s="55"/>
      <c r="D39" s="56">
        <f>ROUND((C39*A39)*(1+Totals!$G$1),0)</f>
        <v>0</v>
      </c>
    </row>
    <row r="40" spans="1:4" ht="15" x14ac:dyDescent="0.2">
      <c r="A40" s="53"/>
      <c r="B40" s="54"/>
      <c r="C40" s="55"/>
      <c r="D40" s="56">
        <f>ROUND((C40*A40)*(1+Totals!$G$1),0)</f>
        <v>0</v>
      </c>
    </row>
    <row r="41" spans="1:4" ht="15" x14ac:dyDescent="0.2">
      <c r="A41" s="53"/>
      <c r="B41" s="54"/>
      <c r="C41" s="55"/>
      <c r="D41" s="56">
        <f>ROUND((C41*A41)*(1+Totals!$G$1),0)</f>
        <v>0</v>
      </c>
    </row>
    <row r="42" spans="1:4" ht="15" x14ac:dyDescent="0.2">
      <c r="A42" s="53"/>
      <c r="B42" s="54"/>
      <c r="C42" s="55"/>
      <c r="D42" s="55">
        <f>ROUND((C42*A42)*(1+Totals!$G$1),0)</f>
        <v>0</v>
      </c>
    </row>
    <row r="43" spans="1:4" ht="48" x14ac:dyDescent="0.25">
      <c r="A43" s="78"/>
      <c r="B43" s="79" t="s">
        <v>124</v>
      </c>
      <c r="C43" s="80"/>
      <c r="D43" s="81"/>
    </row>
    <row r="44" spans="1:4" ht="30" x14ac:dyDescent="0.2">
      <c r="A44" s="82">
        <v>1</v>
      </c>
      <c r="B44" s="83" t="s">
        <v>23</v>
      </c>
      <c r="C44" s="84">
        <f>ROUNDUP(((SUM(D7:D42)-D8)*0.1),0)</f>
        <v>0</v>
      </c>
      <c r="D44" s="84">
        <f>ROUND((C44*A44)*(1),0)</f>
        <v>0</v>
      </c>
    </row>
    <row r="45" spans="1:4" s="1" customFormat="1" ht="18" x14ac:dyDescent="0.25">
      <c r="A45" s="57"/>
      <c r="B45" s="57"/>
      <c r="C45" s="58" t="s">
        <v>3</v>
      </c>
      <c r="D45" s="59">
        <f>SUM(D6:D44)-D8</f>
        <v>0</v>
      </c>
    </row>
  </sheetData>
  <sheetProtection algorithmName="SHA-512" hashValue="Yw/B0+d6XTH2woB7Znx5Xk2y+i5fKJz8vMCU9PSetS0nl4fNQeH62p/1Jt/r8btvg4RZbeD9tQF+ed1HkPSaRQ==" saltValue="PNnorzKGNpWXlXwANefW3w==" spinCount="100000" sheet="1" formatCells="0" formatColumns="0" formatRows="0" insertRows="0" deleteRows="0" sort="0"/>
  <mergeCells count="1">
    <mergeCell ref="C2:D3"/>
  </mergeCells>
  <pageMargins left="1" right="1" top="1" bottom="1" header="0.5" footer="0.5"/>
  <pageSetup scale="87" orientation="landscape" horizontalDpi="300" verticalDpi="300" r:id="rId1"/>
  <headerFooter alignWithMargins="0">
    <oddFooter>&amp;L&amp;F&amp;C&amp;A&amp;R&amp;D, &amp;T</oddFooter>
  </headerFooter>
  <legacyDrawing r:id="rId2"/>
</worksheet>
</file>

<file path=xl/worksheets/sheet6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sheetPr codeName="Sheet123">
    <pageSetUpPr fitToPage="1"/>
  </sheetPr>
  <dimension ref="A1:D20"/>
  <sheetViews>
    <sheetView showGridLines="0" zoomScale="85" zoomScaleNormal="85" zoomScaleSheetLayoutView="75" workbookViewId="0">
      <pane ySplit="5" topLeftCell="A6" activePane="bottomLeft" state="frozen"/>
      <selection activeCell="A7" sqref="A7"/>
      <selection pane="bottomLeft" activeCell="A7" sqref="A7"/>
    </sheetView>
  </sheetViews>
  <sheetFormatPr defaultRowHeight="12.75" x14ac:dyDescent="0.2"/>
  <cols>
    <col min="1" max="1" width="24.28515625" style="11" customWidth="1"/>
    <col min="2" max="2" width="80.7109375" style="11" customWidth="1"/>
    <col min="3" max="3" width="16.7109375" style="11" customWidth="1"/>
    <col min="4" max="4" width="20.42578125" style="11" customWidth="1"/>
    <col min="5" max="16384" width="9.140625" style="11"/>
  </cols>
  <sheetData>
    <row r="1" spans="1:4" ht="22.5" customHeight="1" x14ac:dyDescent="0.25">
      <c r="A1" s="28" t="str">
        <f>'122 - Prof Subs Wages'!A1</f>
        <v>Building</v>
      </c>
      <c r="B1" s="48">
        <f>+Totals!B1</f>
        <v>0</v>
      </c>
    </row>
    <row r="2" spans="1:4" ht="27" customHeight="1" x14ac:dyDescent="0.25">
      <c r="A2" s="28" t="str">
        <f>'122 - Prof Subs Wages'!A2</f>
        <v>Grade Level</v>
      </c>
      <c r="B2" s="48">
        <f>+Totals!B2</f>
        <v>0</v>
      </c>
      <c r="C2" s="94" t="s">
        <v>30</v>
      </c>
      <c r="D2" s="94"/>
    </row>
    <row r="3" spans="1:4" ht="36" x14ac:dyDescent="0.25">
      <c r="A3" s="28" t="str">
        <f>'122 - Prof Subs Wages'!A3</f>
        <v>4-Digit Function + Subject</v>
      </c>
      <c r="B3" s="48">
        <f>+Totals!B3</f>
        <v>0</v>
      </c>
      <c r="C3" s="95"/>
      <c r="D3" s="95"/>
    </row>
    <row r="4" spans="1:4" ht="36.75" customHeight="1" x14ac:dyDescent="0.25">
      <c r="A4" s="30" t="str">
        <f>+Totals!A4</f>
        <v>Name of Staff Member (LN, FN)</v>
      </c>
      <c r="B4" s="48">
        <f>+Totals!B4</f>
        <v>0</v>
      </c>
      <c r="C4" s="50"/>
      <c r="D4" s="50"/>
    </row>
    <row r="5" spans="1:4" s="1" customFormat="1" ht="18" x14ac:dyDescent="0.25">
      <c r="A5" s="51" t="s">
        <v>10</v>
      </c>
      <c r="B5" s="51" t="s">
        <v>0</v>
      </c>
      <c r="C5" s="52" t="s">
        <v>1</v>
      </c>
      <c r="D5" s="52" t="s">
        <v>2</v>
      </c>
    </row>
    <row r="6" spans="1:4" ht="15" x14ac:dyDescent="0.2">
      <c r="A6" s="67"/>
      <c r="B6" s="68" t="s">
        <v>75</v>
      </c>
      <c r="C6" s="69"/>
      <c r="D6" s="70"/>
    </row>
    <row r="7" spans="1:4" ht="15" x14ac:dyDescent="0.2">
      <c r="A7" s="53"/>
      <c r="B7" s="54"/>
      <c r="C7" s="55"/>
      <c r="D7" s="56">
        <f>ROUND((C7*A7)*(1+Totals!$G$1),0)</f>
        <v>0</v>
      </c>
    </row>
    <row r="8" spans="1:4" ht="15" x14ac:dyDescent="0.2">
      <c r="A8" s="53"/>
      <c r="B8" s="54"/>
      <c r="C8" s="55"/>
      <c r="D8" s="56">
        <f>ROUND((C8*A8)*(1+Totals!$G$1),0)</f>
        <v>0</v>
      </c>
    </row>
    <row r="9" spans="1:4" ht="15" x14ac:dyDescent="0.2">
      <c r="A9" s="53"/>
      <c r="B9" s="54"/>
      <c r="C9" s="55"/>
      <c r="D9" s="56">
        <f>ROUND((C9*A9)*(1+Totals!$G$1),0)</f>
        <v>0</v>
      </c>
    </row>
    <row r="10" spans="1:4" ht="15" x14ac:dyDescent="0.2">
      <c r="A10" s="53"/>
      <c r="B10" s="54"/>
      <c r="C10" s="55"/>
      <c r="D10" s="56">
        <f>ROUND((C10*A10)*(1+Totals!$G$1),0)</f>
        <v>0</v>
      </c>
    </row>
    <row r="11" spans="1:4" ht="15" x14ac:dyDescent="0.2">
      <c r="A11" s="53"/>
      <c r="B11" s="54"/>
      <c r="C11" s="55"/>
      <c r="D11" s="56">
        <f>ROUND((C11*A11)*(1+Totals!$G$1),0)</f>
        <v>0</v>
      </c>
    </row>
    <row r="12" spans="1:4" ht="15" x14ac:dyDescent="0.2">
      <c r="A12" s="53"/>
      <c r="B12" s="54"/>
      <c r="C12" s="55"/>
      <c r="D12" s="56">
        <f>ROUND((C12*A12)*(1+Totals!$G$1),0)</f>
        <v>0</v>
      </c>
    </row>
    <row r="13" spans="1:4" ht="15" x14ac:dyDescent="0.2">
      <c r="A13" s="53"/>
      <c r="B13" s="54"/>
      <c r="C13" s="55"/>
      <c r="D13" s="56">
        <f>ROUND((C13*A13)*(1+Totals!$G$1),0)</f>
        <v>0</v>
      </c>
    </row>
    <row r="14" spans="1:4" ht="15" x14ac:dyDescent="0.2">
      <c r="A14" s="53"/>
      <c r="B14" s="54"/>
      <c r="C14" s="55"/>
      <c r="D14" s="56">
        <f>ROUND((C14*A14)*(1+Totals!$G$1),0)</f>
        <v>0</v>
      </c>
    </row>
    <row r="15" spans="1:4" ht="15" x14ac:dyDescent="0.2">
      <c r="A15" s="53"/>
      <c r="B15" s="54"/>
      <c r="C15" s="55"/>
      <c r="D15" s="56">
        <f>ROUND((C15*A15)*(1+Totals!$G$1),0)</f>
        <v>0</v>
      </c>
    </row>
    <row r="16" spans="1:4" ht="15" x14ac:dyDescent="0.2">
      <c r="A16" s="53"/>
      <c r="B16" s="54"/>
      <c r="C16" s="55"/>
      <c r="D16" s="56">
        <f>ROUND((C16*A16)*(1+Totals!$G$1),0)</f>
        <v>0</v>
      </c>
    </row>
    <row r="17" spans="1:4" ht="15" x14ac:dyDescent="0.2">
      <c r="A17" s="53"/>
      <c r="B17" s="54"/>
      <c r="C17" s="55"/>
      <c r="D17" s="56">
        <f>ROUND((C17*A17)*(1+Totals!$G$1),0)</f>
        <v>0</v>
      </c>
    </row>
    <row r="18" spans="1:4" ht="15" x14ac:dyDescent="0.2">
      <c r="A18" s="53"/>
      <c r="B18" s="54"/>
      <c r="C18" s="55"/>
      <c r="D18" s="56">
        <f>ROUND((C18*A18)*(1+Totals!$G$1),0)</f>
        <v>0</v>
      </c>
    </row>
    <row r="19" spans="1:4" ht="30" x14ac:dyDescent="0.2">
      <c r="A19" s="82">
        <v>1</v>
      </c>
      <c r="B19" s="83" t="s">
        <v>23</v>
      </c>
      <c r="C19" s="84">
        <f>ROUNDUP(((SUM(D7:D18))*0.1),0)</f>
        <v>0</v>
      </c>
      <c r="D19" s="84">
        <f>ROUND((C19*A19)*(1),0)</f>
        <v>0</v>
      </c>
    </row>
    <row r="20" spans="1:4" s="1" customFormat="1" ht="18" x14ac:dyDescent="0.25">
      <c r="A20" s="57"/>
      <c r="B20" s="57"/>
      <c r="C20" s="58" t="s">
        <v>3</v>
      </c>
      <c r="D20" s="59">
        <f>SUM(D6:D19)</f>
        <v>0</v>
      </c>
    </row>
  </sheetData>
  <sheetProtection algorithmName="SHA-512" hashValue="uXdPmQUeNrVFkWgAShMcMYibOVMWz0l27UJeQQ0BY9MAN8MYwKJ2wmffvJwt2JJ15RUtcAOpy2dHxlI1x4LoUw==" saltValue="9ph0y/LJX6tlDJXcGdbC6A==" spinCount="100000" sheet="1" formatCells="0" formatColumns="0" formatRows="0" insertRows="0" deleteRows="0" sort="0"/>
  <mergeCells count="1">
    <mergeCell ref="C2:D3"/>
  </mergeCells>
  <pageMargins left="1" right="1" top="1" bottom="1" header="0.5" footer="0.5"/>
  <pageSetup scale="87" orientation="landscape" horizontalDpi="300" verticalDpi="300" r:id="rId1"/>
  <headerFooter alignWithMargins="0">
    <oddFooter>&amp;L&amp;F&amp;C&amp;A&amp;R&amp;D, &amp;T</oddFooter>
  </headerFooter>
  <legacyDrawing r:id="rId2"/>
</worksheet>
</file>

<file path=xl/worksheets/sheet6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sheetPr codeName="Sheet124">
    <pageSetUpPr fitToPage="1"/>
  </sheetPr>
  <dimension ref="A1:D20"/>
  <sheetViews>
    <sheetView showGridLines="0" zoomScale="85" zoomScaleNormal="85" zoomScaleSheetLayoutView="75" workbookViewId="0">
      <pane ySplit="5" topLeftCell="A6" activePane="bottomLeft" state="frozen"/>
      <selection activeCell="A7" sqref="A7"/>
      <selection pane="bottomLeft" activeCell="D25" sqref="D25"/>
    </sheetView>
  </sheetViews>
  <sheetFormatPr defaultRowHeight="12.75" x14ac:dyDescent="0.2"/>
  <cols>
    <col min="1" max="1" width="24.28515625" style="11" customWidth="1"/>
    <col min="2" max="2" width="80.7109375" style="11" customWidth="1"/>
    <col min="3" max="3" width="16.7109375" style="11" customWidth="1"/>
    <col min="4" max="4" width="20.42578125" style="11" customWidth="1"/>
    <col min="5" max="16384" width="9.140625" style="11"/>
  </cols>
  <sheetData>
    <row r="1" spans="1:4" ht="22.5" customHeight="1" x14ac:dyDescent="0.25">
      <c r="A1" s="28" t="str">
        <f>'122 - Prof Subs Wages'!A1</f>
        <v>Building</v>
      </c>
      <c r="B1" s="48">
        <f>+Totals!B1</f>
        <v>0</v>
      </c>
    </row>
    <row r="2" spans="1:4" ht="27" customHeight="1" x14ac:dyDescent="0.25">
      <c r="A2" s="28" t="str">
        <f>'122 - Prof Subs Wages'!A2</f>
        <v>Grade Level</v>
      </c>
      <c r="B2" s="48">
        <f>+Totals!B2</f>
        <v>0</v>
      </c>
      <c r="C2" s="94" t="s">
        <v>33</v>
      </c>
      <c r="D2" s="94"/>
    </row>
    <row r="3" spans="1:4" ht="36" x14ac:dyDescent="0.25">
      <c r="A3" s="28" t="str">
        <f>'122 - Prof Subs Wages'!A3</f>
        <v>4-Digit Function + Subject</v>
      </c>
      <c r="B3" s="48">
        <f>+Totals!B3</f>
        <v>0</v>
      </c>
      <c r="C3" s="95"/>
      <c r="D3" s="95"/>
    </row>
    <row r="4" spans="1:4" ht="36" customHeight="1" x14ac:dyDescent="0.25">
      <c r="A4" s="30" t="str">
        <f>+Totals!A4</f>
        <v>Name of Staff Member (LN, FN)</v>
      </c>
      <c r="B4" s="48">
        <f>+Totals!B4</f>
        <v>0</v>
      </c>
      <c r="C4" s="50"/>
      <c r="D4" s="50"/>
    </row>
    <row r="5" spans="1:4" s="1" customFormat="1" ht="18" x14ac:dyDescent="0.25">
      <c r="A5" s="51" t="s">
        <v>10</v>
      </c>
      <c r="B5" s="51" t="s">
        <v>0</v>
      </c>
      <c r="C5" s="52" t="s">
        <v>1</v>
      </c>
      <c r="D5" s="52" t="s">
        <v>2</v>
      </c>
    </row>
    <row r="6" spans="1:4" ht="15" x14ac:dyDescent="0.2">
      <c r="A6" s="67"/>
      <c r="B6" s="68" t="s">
        <v>75</v>
      </c>
      <c r="C6" s="69"/>
      <c r="D6" s="70"/>
    </row>
    <row r="7" spans="1:4" ht="15" x14ac:dyDescent="0.2">
      <c r="A7" s="53"/>
      <c r="B7" s="54"/>
      <c r="C7" s="55"/>
      <c r="D7" s="56">
        <f>ROUND((C7*A7)*(1+Totals!$G$1),0)</f>
        <v>0</v>
      </c>
    </row>
    <row r="8" spans="1:4" ht="15" x14ac:dyDescent="0.2">
      <c r="A8" s="53"/>
      <c r="B8" s="54"/>
      <c r="C8" s="55"/>
      <c r="D8" s="56">
        <f>ROUND((C8*A8)*(1+Totals!$G$1),0)</f>
        <v>0</v>
      </c>
    </row>
    <row r="9" spans="1:4" ht="15" x14ac:dyDescent="0.2">
      <c r="A9" s="53"/>
      <c r="B9" s="54"/>
      <c r="C9" s="55"/>
      <c r="D9" s="56">
        <f>ROUND((C9*A9)*(1+Totals!$G$1),0)</f>
        <v>0</v>
      </c>
    </row>
    <row r="10" spans="1:4" ht="15" x14ac:dyDescent="0.2">
      <c r="A10" s="53"/>
      <c r="B10" s="54"/>
      <c r="C10" s="55"/>
      <c r="D10" s="56">
        <f>ROUND((C10*A10)*(1+Totals!$G$1),0)</f>
        <v>0</v>
      </c>
    </row>
    <row r="11" spans="1:4" ht="15" x14ac:dyDescent="0.2">
      <c r="A11" s="53"/>
      <c r="B11" s="54"/>
      <c r="C11" s="55"/>
      <c r="D11" s="56">
        <f>ROUND((C11*A11)*(1+Totals!$G$1),0)</f>
        <v>0</v>
      </c>
    </row>
    <row r="12" spans="1:4" ht="15" x14ac:dyDescent="0.2">
      <c r="A12" s="53"/>
      <c r="B12" s="54"/>
      <c r="C12" s="55"/>
      <c r="D12" s="56">
        <f>ROUND((C12*A12)*(1+Totals!$G$1),0)</f>
        <v>0</v>
      </c>
    </row>
    <row r="13" spans="1:4" ht="15" x14ac:dyDescent="0.2">
      <c r="A13" s="53"/>
      <c r="B13" s="54"/>
      <c r="C13" s="55"/>
      <c r="D13" s="56">
        <f>ROUND((C13*A13)*(1+Totals!$G$1),0)</f>
        <v>0</v>
      </c>
    </row>
    <row r="14" spans="1:4" ht="15" x14ac:dyDescent="0.2">
      <c r="A14" s="53"/>
      <c r="B14" s="54"/>
      <c r="C14" s="55"/>
      <c r="D14" s="56">
        <f>ROUND((C14*A14)*(1+Totals!$G$1),0)</f>
        <v>0</v>
      </c>
    </row>
    <row r="15" spans="1:4" ht="15" x14ac:dyDescent="0.2">
      <c r="A15" s="53"/>
      <c r="B15" s="54"/>
      <c r="C15" s="55"/>
      <c r="D15" s="56">
        <f>ROUND((C15*A15)*(1+Totals!$G$1),0)</f>
        <v>0</v>
      </c>
    </row>
    <row r="16" spans="1:4" ht="15" x14ac:dyDescent="0.2">
      <c r="A16" s="53"/>
      <c r="B16" s="54"/>
      <c r="C16" s="55"/>
      <c r="D16" s="56">
        <f>ROUND((C16*A16)*(1+Totals!$G$1),0)</f>
        <v>0</v>
      </c>
    </row>
    <row r="17" spans="1:4" ht="15" x14ac:dyDescent="0.2">
      <c r="A17" s="53"/>
      <c r="B17" s="54"/>
      <c r="C17" s="55"/>
      <c r="D17" s="56">
        <f>ROUND((C17*A17)*(1+Totals!$G$1),0)</f>
        <v>0</v>
      </c>
    </row>
    <row r="18" spans="1:4" ht="15" x14ac:dyDescent="0.2">
      <c r="A18" s="53"/>
      <c r="B18" s="54"/>
      <c r="C18" s="55"/>
      <c r="D18" s="56">
        <f>ROUND((C18*A18)*(1+Totals!$G$1),0)</f>
        <v>0</v>
      </c>
    </row>
    <row r="19" spans="1:4" ht="30" x14ac:dyDescent="0.2">
      <c r="A19" s="82">
        <v>1</v>
      </c>
      <c r="B19" s="83" t="s">
        <v>23</v>
      </c>
      <c r="C19" s="84">
        <f>ROUNDUP(((SUM(D7:D18))*0.1),0)</f>
        <v>0</v>
      </c>
      <c r="D19" s="84">
        <f>ROUND((C19*A19)*(1),0)</f>
        <v>0</v>
      </c>
    </row>
    <row r="20" spans="1:4" s="1" customFormat="1" ht="18" x14ac:dyDescent="0.25">
      <c r="A20" s="57"/>
      <c r="B20" s="57"/>
      <c r="C20" s="58" t="s">
        <v>3</v>
      </c>
      <c r="D20" s="59">
        <f>SUM(D6:D19)</f>
        <v>0</v>
      </c>
    </row>
  </sheetData>
  <sheetProtection algorithmName="SHA-512" hashValue="vHVD5ldnYMPPIM+Tjcnc7UpXMZ/HnwvuS75S0FeCYQACtji/51ZFHdCTcSLiQcUjagBvWc0ExDO1+2NW1DJD9w==" saltValue="nDZmSzJz4d+KYSXvfHYjDw==" spinCount="100000" sheet="1" formatCells="0" formatColumns="0" formatRows="0" insertRows="0" deleteRows="0" sort="0"/>
  <mergeCells count="1">
    <mergeCell ref="C2:D3"/>
  </mergeCells>
  <pageMargins left="1" right="1" top="1" bottom="1" header="0.5" footer="0.5"/>
  <pageSetup scale="87" orientation="landscape" horizontalDpi="300" verticalDpi="300" r:id="rId1"/>
  <headerFooter alignWithMargins="0">
    <oddFooter>&amp;L&amp;F&amp;C&amp;A&amp;R&amp;D, &amp;T</oddFooter>
  </headerFooter>
  <legacyDrawing r:id="rId2"/>
</worksheet>
</file>

<file path=xl/worksheets/sheet6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sheetPr codeName="Sheet125">
    <pageSetUpPr fitToPage="1"/>
  </sheetPr>
  <dimension ref="A1:D20"/>
  <sheetViews>
    <sheetView showGridLines="0" zoomScale="85" zoomScaleNormal="85" zoomScaleSheetLayoutView="75" workbookViewId="0">
      <pane ySplit="5" topLeftCell="A6" activePane="bottomLeft" state="frozen"/>
      <selection activeCell="A7" sqref="A7"/>
      <selection pane="bottomLeft" activeCell="D26" sqref="D26"/>
    </sheetView>
  </sheetViews>
  <sheetFormatPr defaultRowHeight="12.75" x14ac:dyDescent="0.2"/>
  <cols>
    <col min="1" max="1" width="24.28515625" style="11" customWidth="1"/>
    <col min="2" max="2" width="80.7109375" style="11" customWidth="1"/>
    <col min="3" max="3" width="16.7109375" style="11" customWidth="1"/>
    <col min="4" max="4" width="20.42578125" style="11" customWidth="1"/>
    <col min="5" max="16384" width="9.140625" style="11"/>
  </cols>
  <sheetData>
    <row r="1" spans="1:4" ht="22.5" customHeight="1" x14ac:dyDescent="0.25">
      <c r="A1" s="28" t="str">
        <f>'122 - Prof Subs Wages'!A1</f>
        <v>Building</v>
      </c>
      <c r="B1" s="48">
        <f>+Totals!B1</f>
        <v>0</v>
      </c>
    </row>
    <row r="2" spans="1:4" ht="27" customHeight="1" x14ac:dyDescent="0.25">
      <c r="A2" s="28" t="str">
        <f>'122 - Prof Subs Wages'!A2</f>
        <v>Grade Level</v>
      </c>
      <c r="B2" s="48">
        <f>+Totals!B2</f>
        <v>0</v>
      </c>
      <c r="C2" s="94" t="s">
        <v>128</v>
      </c>
      <c r="D2" s="94"/>
    </row>
    <row r="3" spans="1:4" ht="36" x14ac:dyDescent="0.25">
      <c r="A3" s="28" t="str">
        <f>'122 - Prof Subs Wages'!A3</f>
        <v>4-Digit Function + Subject</v>
      </c>
      <c r="B3" s="48">
        <f>+Totals!B3</f>
        <v>0</v>
      </c>
      <c r="C3" s="95"/>
      <c r="D3" s="95"/>
    </row>
    <row r="4" spans="1:4" ht="36" customHeight="1" x14ac:dyDescent="0.25">
      <c r="A4" s="30" t="str">
        <f>+Totals!A4</f>
        <v>Name of Staff Member (LN, FN)</v>
      </c>
      <c r="B4" s="48">
        <f>+Totals!B4</f>
        <v>0</v>
      </c>
      <c r="C4" s="50"/>
      <c r="D4" s="50"/>
    </row>
    <row r="5" spans="1:4" s="1" customFormat="1" ht="18" x14ac:dyDescent="0.25">
      <c r="A5" s="51" t="s">
        <v>10</v>
      </c>
      <c r="B5" s="51" t="s">
        <v>0</v>
      </c>
      <c r="C5" s="52" t="s">
        <v>1</v>
      </c>
      <c r="D5" s="52" t="s">
        <v>2</v>
      </c>
    </row>
    <row r="6" spans="1:4" ht="15" x14ac:dyDescent="0.2">
      <c r="A6" s="67"/>
      <c r="B6" s="68" t="s">
        <v>75</v>
      </c>
      <c r="C6" s="69"/>
      <c r="D6" s="70"/>
    </row>
    <row r="7" spans="1:4" ht="15" x14ac:dyDescent="0.2">
      <c r="A7" s="53"/>
      <c r="B7" s="54"/>
      <c r="C7" s="55"/>
      <c r="D7" s="56">
        <f>ROUND((C7*A7)*(1+Totals!$G$1),0)</f>
        <v>0</v>
      </c>
    </row>
    <row r="8" spans="1:4" ht="15" x14ac:dyDescent="0.2">
      <c r="A8" s="53"/>
      <c r="B8" s="54"/>
      <c r="C8" s="55"/>
      <c r="D8" s="56">
        <f>ROUND((C8*A8)*(1+Totals!$G$1),0)</f>
        <v>0</v>
      </c>
    </row>
    <row r="9" spans="1:4" ht="15" x14ac:dyDescent="0.2">
      <c r="A9" s="53"/>
      <c r="B9" s="54"/>
      <c r="C9" s="55"/>
      <c r="D9" s="56">
        <f>ROUND((C9*A9)*(1+Totals!$G$1),0)</f>
        <v>0</v>
      </c>
    </row>
    <row r="10" spans="1:4" ht="15" x14ac:dyDescent="0.2">
      <c r="A10" s="53"/>
      <c r="B10" s="54"/>
      <c r="C10" s="55"/>
      <c r="D10" s="56">
        <f>ROUND((C10*A10)*(1+Totals!$G$1),0)</f>
        <v>0</v>
      </c>
    </row>
    <row r="11" spans="1:4" ht="15" x14ac:dyDescent="0.2">
      <c r="A11" s="53"/>
      <c r="B11" s="54"/>
      <c r="C11" s="55"/>
      <c r="D11" s="56">
        <f>ROUND((C11*A11)*(1+Totals!$G$1),0)</f>
        <v>0</v>
      </c>
    </row>
    <row r="12" spans="1:4" ht="15" x14ac:dyDescent="0.2">
      <c r="A12" s="53"/>
      <c r="B12" s="54"/>
      <c r="C12" s="55"/>
      <c r="D12" s="56">
        <f>ROUND((C12*A12)*(1+Totals!$G$1),0)</f>
        <v>0</v>
      </c>
    </row>
    <row r="13" spans="1:4" ht="15" x14ac:dyDescent="0.2">
      <c r="A13" s="53"/>
      <c r="B13" s="54"/>
      <c r="C13" s="55"/>
      <c r="D13" s="56">
        <f>ROUND((C13*A13)*(1+Totals!$G$1),0)</f>
        <v>0</v>
      </c>
    </row>
    <row r="14" spans="1:4" ht="15" x14ac:dyDescent="0.2">
      <c r="A14" s="53"/>
      <c r="B14" s="54"/>
      <c r="C14" s="55"/>
      <c r="D14" s="56">
        <f>ROUND((C14*A14)*(1+Totals!$G$1),0)</f>
        <v>0</v>
      </c>
    </row>
    <row r="15" spans="1:4" ht="15" x14ac:dyDescent="0.2">
      <c r="A15" s="53"/>
      <c r="B15" s="54"/>
      <c r="C15" s="55"/>
      <c r="D15" s="56">
        <f>ROUND((C15*A15)*(1+Totals!$G$1),0)</f>
        <v>0</v>
      </c>
    </row>
    <row r="16" spans="1:4" ht="15" x14ac:dyDescent="0.2">
      <c r="A16" s="53"/>
      <c r="B16" s="54"/>
      <c r="C16" s="55"/>
      <c r="D16" s="56">
        <f>ROUND((C16*A16)*(1+Totals!$G$1),0)</f>
        <v>0</v>
      </c>
    </row>
    <row r="17" spans="1:4" ht="15" x14ac:dyDescent="0.2">
      <c r="A17" s="53"/>
      <c r="B17" s="54"/>
      <c r="C17" s="55"/>
      <c r="D17" s="56">
        <f>ROUND((C17*A17)*(1+Totals!$G$1),0)</f>
        <v>0</v>
      </c>
    </row>
    <row r="18" spans="1:4" ht="15" x14ac:dyDescent="0.2">
      <c r="A18" s="53"/>
      <c r="B18" s="54"/>
      <c r="C18" s="55"/>
      <c r="D18" s="56">
        <f>ROUND((C18*A18)*(1+Totals!$G$1),0)</f>
        <v>0</v>
      </c>
    </row>
    <row r="19" spans="1:4" ht="30" x14ac:dyDescent="0.2">
      <c r="A19" s="82">
        <v>1</v>
      </c>
      <c r="B19" s="83" t="s">
        <v>23</v>
      </c>
      <c r="C19" s="84">
        <f>ROUNDUP(((SUM(D7:D18))*0.1),0)</f>
        <v>0</v>
      </c>
      <c r="D19" s="84">
        <f>ROUND((C19*A19)*(1),0)</f>
        <v>0</v>
      </c>
    </row>
    <row r="20" spans="1:4" s="1" customFormat="1" ht="18" x14ac:dyDescent="0.25">
      <c r="A20" s="57"/>
      <c r="B20" s="57"/>
      <c r="C20" s="58" t="s">
        <v>3</v>
      </c>
      <c r="D20" s="59">
        <f>SUM(D6:D19)</f>
        <v>0</v>
      </c>
    </row>
  </sheetData>
  <sheetProtection algorithmName="SHA-512" hashValue="UldpZBsqSS+fJbjNyQ7bkkvM8oMRLcV3AKdpWBoDRCPjeztVBTp2VV2VkbstLV1Rx60S8KbHEOZ0m2Bsu+6fPg==" saltValue="FE08OgKKEAjE++fQXtG0jQ==" spinCount="100000" sheet="1" formatCells="0" formatColumns="0" formatRows="0" insertRows="0" deleteRows="0" sort="0"/>
  <mergeCells count="1">
    <mergeCell ref="C2:D3"/>
  </mergeCells>
  <pageMargins left="1" right="1" top="1" bottom="1" header="0.5" footer="0.5"/>
  <pageSetup scale="87" orientation="landscape" horizontalDpi="300" verticalDpi="300" r:id="rId1"/>
  <headerFooter alignWithMargins="0">
    <oddFooter>&amp;L&amp;F&amp;C&amp;A&amp;R&amp;D, &amp;T</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3">
    <pageSetUpPr fitToPage="1"/>
  </sheetPr>
  <dimension ref="A1:D17"/>
  <sheetViews>
    <sheetView showGridLines="0" zoomScale="85" zoomScaleNormal="85" zoomScaleSheetLayoutView="75" workbookViewId="0">
      <pane ySplit="5" topLeftCell="A6" activePane="bottomLeft" state="frozen"/>
      <selection activeCell="K20" sqref="K20"/>
      <selection pane="bottomLeft" activeCell="A6" sqref="A6"/>
    </sheetView>
  </sheetViews>
  <sheetFormatPr defaultRowHeight="12.75" x14ac:dyDescent="0.2"/>
  <cols>
    <col min="1" max="1" width="24.140625" style="11" customWidth="1"/>
    <col min="2" max="2" width="80.7109375" style="11" customWidth="1"/>
    <col min="3" max="3" width="16.7109375" style="11" customWidth="1"/>
    <col min="4" max="4" width="20.42578125" style="11" customWidth="1"/>
    <col min="5" max="16384" width="9.140625" style="11"/>
  </cols>
  <sheetData>
    <row r="1" spans="1:4" ht="22.5" customHeight="1" x14ac:dyDescent="0.25">
      <c r="A1" s="28" t="str">
        <f>'122 - Prof Subs Wages'!A1</f>
        <v>Building</v>
      </c>
      <c r="B1" s="48">
        <f>+Totals!B1</f>
        <v>0</v>
      </c>
    </row>
    <row r="2" spans="1:4" ht="18" x14ac:dyDescent="0.25">
      <c r="A2" s="28" t="str">
        <f>'122 - Prof Subs Wages'!A2</f>
        <v>Grade Level</v>
      </c>
      <c r="B2" s="48">
        <f>+Totals!B2</f>
        <v>0</v>
      </c>
      <c r="C2" s="94" t="s">
        <v>77</v>
      </c>
      <c r="D2" s="94"/>
    </row>
    <row r="3" spans="1:4" ht="36" x14ac:dyDescent="0.25">
      <c r="A3" s="28" t="str">
        <f>'122 - Prof Subs Wages'!A3</f>
        <v>4-Digit Function + Subject</v>
      </c>
      <c r="B3" s="49">
        <f>+Totals!B3</f>
        <v>0</v>
      </c>
      <c r="C3" s="95"/>
      <c r="D3" s="95"/>
    </row>
    <row r="4" spans="1:4" ht="36.75" customHeight="1" x14ac:dyDescent="0.25">
      <c r="A4" s="30" t="str">
        <f>+Totals!A4</f>
        <v>Name of Staff Member (LN, FN)</v>
      </c>
      <c r="B4" s="48">
        <f>+Totals!B4</f>
        <v>0</v>
      </c>
      <c r="C4" s="50"/>
      <c r="D4" s="50"/>
    </row>
    <row r="5" spans="1:4" s="1" customFormat="1" ht="18" x14ac:dyDescent="0.25">
      <c r="A5" s="51" t="s">
        <v>10</v>
      </c>
      <c r="B5" s="51" t="s">
        <v>0</v>
      </c>
      <c r="C5" s="52" t="s">
        <v>1</v>
      </c>
      <c r="D5" s="52" t="s">
        <v>2</v>
      </c>
    </row>
    <row r="6" spans="1:4" ht="15" x14ac:dyDescent="0.2">
      <c r="A6" s="53"/>
      <c r="B6" s="54"/>
      <c r="C6" s="55"/>
      <c r="D6" s="56">
        <f t="shared" ref="D6:D16" si="0">ROUND(C6*A6,0)</f>
        <v>0</v>
      </c>
    </row>
    <row r="7" spans="1:4" ht="15" x14ac:dyDescent="0.2">
      <c r="A7" s="53"/>
      <c r="B7" s="54"/>
      <c r="C7" s="55"/>
      <c r="D7" s="56">
        <f t="shared" si="0"/>
        <v>0</v>
      </c>
    </row>
    <row r="8" spans="1:4" ht="15" x14ac:dyDescent="0.2">
      <c r="A8" s="53"/>
      <c r="B8" s="54"/>
      <c r="C8" s="55"/>
      <c r="D8" s="56">
        <f t="shared" si="0"/>
        <v>0</v>
      </c>
    </row>
    <row r="9" spans="1:4" ht="15" x14ac:dyDescent="0.2">
      <c r="A9" s="53"/>
      <c r="B9" s="54"/>
      <c r="C9" s="55"/>
      <c r="D9" s="56">
        <f t="shared" si="0"/>
        <v>0</v>
      </c>
    </row>
    <row r="10" spans="1:4" ht="15" x14ac:dyDescent="0.2">
      <c r="A10" s="53"/>
      <c r="B10" s="54"/>
      <c r="C10" s="55"/>
      <c r="D10" s="56">
        <f t="shared" si="0"/>
        <v>0</v>
      </c>
    </row>
    <row r="11" spans="1:4" ht="15" x14ac:dyDescent="0.2">
      <c r="A11" s="53"/>
      <c r="B11" s="54"/>
      <c r="C11" s="55"/>
      <c r="D11" s="56">
        <f t="shared" si="0"/>
        <v>0</v>
      </c>
    </row>
    <row r="12" spans="1:4" ht="15" x14ac:dyDescent="0.2">
      <c r="A12" s="53"/>
      <c r="B12" s="54"/>
      <c r="C12" s="55"/>
      <c r="D12" s="56">
        <f t="shared" si="0"/>
        <v>0</v>
      </c>
    </row>
    <row r="13" spans="1:4" ht="15" x14ac:dyDescent="0.2">
      <c r="A13" s="53"/>
      <c r="B13" s="54"/>
      <c r="C13" s="55"/>
      <c r="D13" s="56">
        <f t="shared" si="0"/>
        <v>0</v>
      </c>
    </row>
    <row r="14" spans="1:4" ht="15" x14ac:dyDescent="0.2">
      <c r="A14" s="53"/>
      <c r="B14" s="54"/>
      <c r="C14" s="55"/>
      <c r="D14" s="56">
        <f t="shared" si="0"/>
        <v>0</v>
      </c>
    </row>
    <row r="15" spans="1:4" ht="15" x14ac:dyDescent="0.2">
      <c r="A15" s="53"/>
      <c r="B15" s="54"/>
      <c r="C15" s="55"/>
      <c r="D15" s="56">
        <f t="shared" si="0"/>
        <v>0</v>
      </c>
    </row>
    <row r="16" spans="1:4" ht="15" x14ac:dyDescent="0.2">
      <c r="A16" s="53"/>
      <c r="B16" s="54"/>
      <c r="C16" s="55"/>
      <c r="D16" s="56">
        <f t="shared" si="0"/>
        <v>0</v>
      </c>
    </row>
    <row r="17" spans="1:4" s="1" customFormat="1" ht="18" x14ac:dyDescent="0.25">
      <c r="A17" s="57"/>
      <c r="B17" s="57"/>
      <c r="C17" s="58" t="s">
        <v>3</v>
      </c>
      <c r="D17" s="59">
        <f>SUM(D6:D16)</f>
        <v>0</v>
      </c>
    </row>
  </sheetData>
  <sheetProtection algorithmName="SHA-512" hashValue="AwLMFgJqh7YVpFIUyWv9i86fYc+0RztiVTwyqpxaO+LSmw5Dc+t95WLBtTYXjkLYHLkUlbQs+7Ea55oy2xzVHA==" saltValue="UdiiJxQbJz7j+4eKWjQ67w==" spinCount="100000" sheet="1" formatCells="0" formatColumns="0" formatRows="0" insertRows="0" deleteRows="0" sort="0"/>
  <mergeCells count="1">
    <mergeCell ref="C2:D3"/>
  </mergeCells>
  <pageMargins left="1" right="1" top="1" bottom="1" header="0.5" footer="0.5"/>
  <pageSetup scale="87" orientation="landscape" horizontalDpi="300" verticalDpi="300" r:id="rId1"/>
  <headerFooter alignWithMargins="0">
    <oddFooter>&amp;L&amp;F&amp;C&amp;A&amp;R&amp;D, &amp;T</oddFooter>
  </headerFooter>
  <legacyDrawing r:id="rId2"/>
</worksheet>
</file>

<file path=xl/worksheets/sheet7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sheetPr codeName="Sheet126">
    <pageSetUpPr fitToPage="1"/>
  </sheetPr>
  <dimension ref="A1:D20"/>
  <sheetViews>
    <sheetView showGridLines="0" zoomScale="85" zoomScaleNormal="85" zoomScaleSheetLayoutView="75" workbookViewId="0">
      <pane ySplit="5" topLeftCell="A6" activePane="bottomLeft" state="frozen"/>
      <selection activeCell="A7" sqref="A7"/>
      <selection pane="bottomLeft" activeCell="H15" sqref="H15"/>
    </sheetView>
  </sheetViews>
  <sheetFormatPr defaultRowHeight="12.75" x14ac:dyDescent="0.2"/>
  <cols>
    <col min="1" max="1" width="24.28515625" style="11" customWidth="1"/>
    <col min="2" max="2" width="80.7109375" style="11" customWidth="1"/>
    <col min="3" max="3" width="16.7109375" style="11" customWidth="1"/>
    <col min="4" max="4" width="20.42578125" style="11" customWidth="1"/>
    <col min="5" max="16384" width="9.140625" style="11"/>
  </cols>
  <sheetData>
    <row r="1" spans="1:4" ht="22.5" customHeight="1" x14ac:dyDescent="0.25">
      <c r="A1" s="28" t="str">
        <f>'122 - Prof Subs Wages'!A1</f>
        <v>Building</v>
      </c>
      <c r="B1" s="48">
        <f>+Totals!B1</f>
        <v>0</v>
      </c>
    </row>
    <row r="2" spans="1:4" ht="27" customHeight="1" x14ac:dyDescent="0.25">
      <c r="A2" s="28" t="str">
        <f>'122 - Prof Subs Wages'!A2</f>
        <v>Grade Level</v>
      </c>
      <c r="B2" s="48">
        <f>+Totals!B2</f>
        <v>0</v>
      </c>
      <c r="C2" s="94" t="s">
        <v>31</v>
      </c>
      <c r="D2" s="94"/>
    </row>
    <row r="3" spans="1:4" ht="36" x14ac:dyDescent="0.25">
      <c r="A3" s="28" t="str">
        <f>'122 - Prof Subs Wages'!A3</f>
        <v>4-Digit Function + Subject</v>
      </c>
      <c r="B3" s="48">
        <f>+Totals!B3</f>
        <v>0</v>
      </c>
      <c r="C3" s="95"/>
      <c r="D3" s="95"/>
    </row>
    <row r="4" spans="1:4" ht="35.25" customHeight="1" x14ac:dyDescent="0.25">
      <c r="A4" s="30" t="str">
        <f>+Totals!A4</f>
        <v>Name of Staff Member (LN, FN)</v>
      </c>
      <c r="B4" s="48">
        <f>+Totals!B4</f>
        <v>0</v>
      </c>
      <c r="C4" s="50"/>
      <c r="D4" s="50"/>
    </row>
    <row r="5" spans="1:4" s="1" customFormat="1" ht="18" x14ac:dyDescent="0.25">
      <c r="A5" s="51" t="s">
        <v>10</v>
      </c>
      <c r="B5" s="51" t="s">
        <v>0</v>
      </c>
      <c r="C5" s="52" t="s">
        <v>1</v>
      </c>
      <c r="D5" s="52" t="s">
        <v>2</v>
      </c>
    </row>
    <row r="6" spans="1:4" ht="15" x14ac:dyDescent="0.2">
      <c r="A6" s="67"/>
      <c r="B6" s="68" t="s">
        <v>75</v>
      </c>
      <c r="C6" s="69"/>
      <c r="D6" s="70"/>
    </row>
    <row r="7" spans="1:4" ht="15" x14ac:dyDescent="0.2">
      <c r="A7" s="53"/>
      <c r="B7" s="54"/>
      <c r="C7" s="55"/>
      <c r="D7" s="56">
        <f>ROUND((C7*A7)*(1+Totals!$G$1),0)</f>
        <v>0</v>
      </c>
    </row>
    <row r="8" spans="1:4" ht="15" x14ac:dyDescent="0.2">
      <c r="A8" s="53"/>
      <c r="B8" s="54"/>
      <c r="C8" s="55"/>
      <c r="D8" s="56">
        <f>ROUND((C8*A8)*(1+Totals!$G$1),0)</f>
        <v>0</v>
      </c>
    </row>
    <row r="9" spans="1:4" ht="15" x14ac:dyDescent="0.2">
      <c r="A9" s="53"/>
      <c r="B9" s="54"/>
      <c r="C9" s="55"/>
      <c r="D9" s="56">
        <f>ROUND((C9*A9)*(1+Totals!$G$1),0)</f>
        <v>0</v>
      </c>
    </row>
    <row r="10" spans="1:4" ht="15" x14ac:dyDescent="0.2">
      <c r="A10" s="53"/>
      <c r="B10" s="54"/>
      <c r="C10" s="55"/>
      <c r="D10" s="56">
        <f>ROUND((C10*A10)*(1+Totals!$G$1),0)</f>
        <v>0</v>
      </c>
    </row>
    <row r="11" spans="1:4" ht="15" x14ac:dyDescent="0.2">
      <c r="A11" s="53"/>
      <c r="B11" s="54"/>
      <c r="C11" s="55"/>
      <c r="D11" s="56">
        <f>ROUND((C11*A11)*(1+Totals!$G$1),0)</f>
        <v>0</v>
      </c>
    </row>
    <row r="12" spans="1:4" ht="15" x14ac:dyDescent="0.2">
      <c r="A12" s="53"/>
      <c r="B12" s="54"/>
      <c r="C12" s="55"/>
      <c r="D12" s="56">
        <f>ROUND((C12*A12)*(1+Totals!$G$1),0)</f>
        <v>0</v>
      </c>
    </row>
    <row r="13" spans="1:4" ht="15" x14ac:dyDescent="0.2">
      <c r="A13" s="53"/>
      <c r="B13" s="54"/>
      <c r="C13" s="55"/>
      <c r="D13" s="56">
        <f>ROUND((C13*A13)*(1+Totals!$G$1),0)</f>
        <v>0</v>
      </c>
    </row>
    <row r="14" spans="1:4" ht="15" x14ac:dyDescent="0.2">
      <c r="A14" s="53"/>
      <c r="B14" s="54"/>
      <c r="C14" s="55"/>
      <c r="D14" s="56">
        <f>ROUND((C14*A14)*(1+Totals!$G$1),0)</f>
        <v>0</v>
      </c>
    </row>
    <row r="15" spans="1:4" ht="15" x14ac:dyDescent="0.2">
      <c r="A15" s="53"/>
      <c r="B15" s="54"/>
      <c r="C15" s="55"/>
      <c r="D15" s="56">
        <f>ROUND((C15*A15)*(1+Totals!$G$1),0)</f>
        <v>0</v>
      </c>
    </row>
    <row r="16" spans="1:4" ht="15" x14ac:dyDescent="0.2">
      <c r="A16" s="53"/>
      <c r="B16" s="54"/>
      <c r="C16" s="55"/>
      <c r="D16" s="56">
        <f>ROUND((C16*A16)*(1+Totals!$G$1),0)</f>
        <v>0</v>
      </c>
    </row>
    <row r="17" spans="1:4" ht="15" x14ac:dyDescent="0.2">
      <c r="A17" s="53"/>
      <c r="B17" s="54"/>
      <c r="C17" s="55"/>
      <c r="D17" s="56">
        <f>ROUND((C17*A17)*(1+Totals!$G$1),0)</f>
        <v>0</v>
      </c>
    </row>
    <row r="18" spans="1:4" ht="15" x14ac:dyDescent="0.2">
      <c r="A18" s="53"/>
      <c r="B18" s="54"/>
      <c r="C18" s="55"/>
      <c r="D18" s="56">
        <f>ROUND((C18*A18)*(1+Totals!$G$1),0)</f>
        <v>0</v>
      </c>
    </row>
    <row r="19" spans="1:4" ht="30" x14ac:dyDescent="0.2">
      <c r="A19" s="82">
        <v>1</v>
      </c>
      <c r="B19" s="83" t="s">
        <v>23</v>
      </c>
      <c r="C19" s="84">
        <f>ROUNDUP(((SUM(D7:D18))*0.1),0)</f>
        <v>0</v>
      </c>
      <c r="D19" s="84">
        <f>ROUND((C19*A19)*(1),0)</f>
        <v>0</v>
      </c>
    </row>
    <row r="20" spans="1:4" s="1" customFormat="1" ht="18" x14ac:dyDescent="0.25">
      <c r="A20" s="57"/>
      <c r="B20" s="57"/>
      <c r="C20" s="58" t="s">
        <v>3</v>
      </c>
      <c r="D20" s="59">
        <f>SUM(D6:D19)</f>
        <v>0</v>
      </c>
    </row>
  </sheetData>
  <sheetProtection algorithmName="SHA-512" hashValue="JXT5JkgP1mTHmQ73+gvywJnK2nHgnTy06W2hlJ8/rVvaGDOL78e5xGCmSHqySXh7faVSE2iMuzDqPvxGVT+pQg==" saltValue="GwjLgz5ylT+pGYki4f+DIQ==" spinCount="100000" sheet="1" formatCells="0" formatColumns="0" formatRows="0" insertRows="0" deleteRows="0" sort="0"/>
  <mergeCells count="1">
    <mergeCell ref="C2:D3"/>
  </mergeCells>
  <pageMargins left="1" right="1" top="1" bottom="1" header="0.5" footer="0.5"/>
  <pageSetup scale="87" orientation="landscape" horizontalDpi="300" verticalDpi="300" r:id="rId1"/>
  <headerFooter alignWithMargins="0">
    <oddFooter>&amp;L&amp;F&amp;C&amp;A&amp;R&amp;D, &amp;T</oddFooter>
  </headerFooter>
  <legacyDrawing r:id="rId2"/>
</worksheet>
</file>

<file path=xl/worksheets/sheet7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sheetPr codeName="Sheet127">
    <pageSetUpPr fitToPage="1"/>
  </sheetPr>
  <dimension ref="A1:D20"/>
  <sheetViews>
    <sheetView showGridLines="0" zoomScale="85" zoomScaleNormal="85" zoomScaleSheetLayoutView="75" workbookViewId="0">
      <pane ySplit="5" topLeftCell="A6" activePane="bottomLeft" state="frozen"/>
      <selection activeCell="A7" sqref="A7"/>
      <selection pane="bottomLeft" activeCell="F13" sqref="F13"/>
    </sheetView>
  </sheetViews>
  <sheetFormatPr defaultRowHeight="12.75" x14ac:dyDescent="0.2"/>
  <cols>
    <col min="1" max="1" width="24.28515625" style="11" customWidth="1"/>
    <col min="2" max="2" width="80.7109375" style="11" customWidth="1"/>
    <col min="3" max="3" width="16.7109375" style="11" customWidth="1"/>
    <col min="4" max="4" width="20.42578125" style="11" customWidth="1"/>
    <col min="5" max="16384" width="9.140625" style="11"/>
  </cols>
  <sheetData>
    <row r="1" spans="1:4" ht="22.5" customHeight="1" x14ac:dyDescent="0.25">
      <c r="A1" s="28" t="str">
        <f>'122 - Prof Subs Wages'!A1</f>
        <v>Building</v>
      </c>
      <c r="B1" s="48">
        <f>+Totals!B1</f>
        <v>0</v>
      </c>
    </row>
    <row r="2" spans="1:4" ht="27" customHeight="1" x14ac:dyDescent="0.25">
      <c r="A2" s="28" t="str">
        <f>'122 - Prof Subs Wages'!A2</f>
        <v>Grade Level</v>
      </c>
      <c r="B2" s="48">
        <f>+Totals!B2</f>
        <v>0</v>
      </c>
      <c r="C2" s="94" t="s">
        <v>34</v>
      </c>
      <c r="D2" s="94"/>
    </row>
    <row r="3" spans="1:4" ht="36" x14ac:dyDescent="0.25">
      <c r="A3" s="28" t="str">
        <f>'122 - Prof Subs Wages'!A3</f>
        <v>4-Digit Function + Subject</v>
      </c>
      <c r="B3" s="48">
        <f>+Totals!B3</f>
        <v>0</v>
      </c>
      <c r="C3" s="95"/>
      <c r="D3" s="95"/>
    </row>
    <row r="4" spans="1:4" ht="36" customHeight="1" x14ac:dyDescent="0.25">
      <c r="A4" s="30" t="str">
        <f>+Totals!A4</f>
        <v>Name of Staff Member (LN, FN)</v>
      </c>
      <c r="B4" s="48">
        <f>+Totals!B4</f>
        <v>0</v>
      </c>
      <c r="C4" s="50"/>
      <c r="D4" s="50"/>
    </row>
    <row r="5" spans="1:4" s="1" customFormat="1" ht="18" x14ac:dyDescent="0.25">
      <c r="A5" s="51" t="s">
        <v>10</v>
      </c>
      <c r="B5" s="51" t="s">
        <v>0</v>
      </c>
      <c r="C5" s="52" t="s">
        <v>1</v>
      </c>
      <c r="D5" s="52" t="s">
        <v>2</v>
      </c>
    </row>
    <row r="6" spans="1:4" ht="15" x14ac:dyDescent="0.2">
      <c r="A6" s="67"/>
      <c r="B6" s="68" t="s">
        <v>75</v>
      </c>
      <c r="C6" s="69"/>
      <c r="D6" s="70"/>
    </row>
    <row r="7" spans="1:4" ht="15" x14ac:dyDescent="0.2">
      <c r="A7" s="53"/>
      <c r="B7" s="54"/>
      <c r="C7" s="55"/>
      <c r="D7" s="56">
        <f>ROUND((C7*A7)*(1+Totals!$G$1),0)</f>
        <v>0</v>
      </c>
    </row>
    <row r="8" spans="1:4" ht="15" x14ac:dyDescent="0.2">
      <c r="A8" s="53"/>
      <c r="B8" s="54"/>
      <c r="C8" s="55"/>
      <c r="D8" s="56">
        <f>ROUND((C8*A8)*(1+Totals!$G$1),0)</f>
        <v>0</v>
      </c>
    </row>
    <row r="9" spans="1:4" ht="15" x14ac:dyDescent="0.2">
      <c r="A9" s="53"/>
      <c r="B9" s="54"/>
      <c r="C9" s="55"/>
      <c r="D9" s="56">
        <f>ROUND((C9*A9)*(1+Totals!$G$1),0)</f>
        <v>0</v>
      </c>
    </row>
    <row r="10" spans="1:4" ht="15" x14ac:dyDescent="0.2">
      <c r="A10" s="53"/>
      <c r="B10" s="54"/>
      <c r="C10" s="55"/>
      <c r="D10" s="56">
        <f>ROUND((C10*A10)*(1+Totals!$G$1),0)</f>
        <v>0</v>
      </c>
    </row>
    <row r="11" spans="1:4" ht="15" x14ac:dyDescent="0.2">
      <c r="A11" s="53"/>
      <c r="B11" s="54"/>
      <c r="C11" s="55"/>
      <c r="D11" s="56">
        <f>ROUND((C11*A11)*(1+Totals!$G$1),0)</f>
        <v>0</v>
      </c>
    </row>
    <row r="12" spans="1:4" ht="15" x14ac:dyDescent="0.2">
      <c r="A12" s="53"/>
      <c r="B12" s="54"/>
      <c r="C12" s="55"/>
      <c r="D12" s="56">
        <f>ROUND((C12*A12)*(1+Totals!$G$1),0)</f>
        <v>0</v>
      </c>
    </row>
    <row r="13" spans="1:4" ht="15" x14ac:dyDescent="0.2">
      <c r="A13" s="53"/>
      <c r="B13" s="54"/>
      <c r="C13" s="55"/>
      <c r="D13" s="56">
        <f>ROUND((C13*A13)*(1+Totals!$G$1),0)</f>
        <v>0</v>
      </c>
    </row>
    <row r="14" spans="1:4" ht="15" x14ac:dyDescent="0.2">
      <c r="A14" s="53"/>
      <c r="B14" s="54"/>
      <c r="C14" s="55"/>
      <c r="D14" s="56">
        <f>ROUND((C14*A14)*(1+Totals!$G$1),0)</f>
        <v>0</v>
      </c>
    </row>
    <row r="15" spans="1:4" ht="15" x14ac:dyDescent="0.2">
      <c r="A15" s="53"/>
      <c r="B15" s="54"/>
      <c r="C15" s="55"/>
      <c r="D15" s="56">
        <f>ROUND((C15*A15)*(1+Totals!$G$1),0)</f>
        <v>0</v>
      </c>
    </row>
    <row r="16" spans="1:4" ht="15" x14ac:dyDescent="0.2">
      <c r="A16" s="53"/>
      <c r="B16" s="54"/>
      <c r="C16" s="55"/>
      <c r="D16" s="56">
        <f>ROUND((C16*A16)*(1+Totals!$G$1),0)</f>
        <v>0</v>
      </c>
    </row>
    <row r="17" spans="1:4" ht="15" x14ac:dyDescent="0.2">
      <c r="A17" s="53"/>
      <c r="B17" s="54"/>
      <c r="C17" s="55"/>
      <c r="D17" s="56">
        <f>ROUND((C17*A17)*(1+Totals!$G$1),0)</f>
        <v>0</v>
      </c>
    </row>
    <row r="18" spans="1:4" ht="15" x14ac:dyDescent="0.2">
      <c r="A18" s="53"/>
      <c r="B18" s="54"/>
      <c r="C18" s="55"/>
      <c r="D18" s="56">
        <f>ROUND((C18*A18)*(1+Totals!$G$1),0)</f>
        <v>0</v>
      </c>
    </row>
    <row r="19" spans="1:4" ht="30" x14ac:dyDescent="0.2">
      <c r="A19" s="82">
        <v>1</v>
      </c>
      <c r="B19" s="83" t="s">
        <v>23</v>
      </c>
      <c r="C19" s="84">
        <f>ROUNDUP(((SUM(D7:D18))*0.1),0)</f>
        <v>0</v>
      </c>
      <c r="D19" s="84">
        <f>ROUND((C19*A19)*(1),0)</f>
        <v>0</v>
      </c>
    </row>
    <row r="20" spans="1:4" s="1" customFormat="1" ht="18" x14ac:dyDescent="0.25">
      <c r="A20" s="57"/>
      <c r="B20" s="57"/>
      <c r="C20" s="58" t="s">
        <v>3</v>
      </c>
      <c r="D20" s="59">
        <f>SUM(D6:D19)</f>
        <v>0</v>
      </c>
    </row>
  </sheetData>
  <sheetProtection algorithmName="SHA-512" hashValue="R04RPIWlIQz/vU7fiDJWYfI9DGkHpwSBz5hSw7r6me89bAYDITiG0m797GJIjP8p7lNZrT/xX9gvkQy/AvPH2A==" saltValue="vFOWiyl7HYV4h15BAMY3ag==" spinCount="100000" sheet="1" formatCells="0" formatColumns="0" formatRows="0" insertRows="0" deleteRows="0" sort="0"/>
  <mergeCells count="1">
    <mergeCell ref="C2:D3"/>
  </mergeCells>
  <pageMargins left="1" right="1" top="1" bottom="1" header="0.5" footer="0.5"/>
  <pageSetup scale="87" orientation="landscape" horizontalDpi="300" verticalDpi="300" r:id="rId1"/>
  <headerFooter alignWithMargins="0">
    <oddFooter>&amp;L&amp;F&amp;C&amp;A&amp;R&amp;D, &amp;T</oddFooter>
  </headerFooter>
  <legacyDrawing r:id="rId2"/>
</worksheet>
</file>

<file path=xl/worksheets/sheet7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sheetPr codeName="Sheet128">
    <pageSetUpPr fitToPage="1"/>
  </sheetPr>
  <dimension ref="A1:D20"/>
  <sheetViews>
    <sheetView showGridLines="0" zoomScale="85" zoomScaleNormal="85" zoomScaleSheetLayoutView="75" workbookViewId="0">
      <pane ySplit="5" topLeftCell="A6" activePane="bottomLeft" state="frozen"/>
      <selection activeCell="A7" sqref="A7"/>
      <selection pane="bottomLeft" activeCell="J15" sqref="J15"/>
    </sheetView>
  </sheetViews>
  <sheetFormatPr defaultRowHeight="12.75" x14ac:dyDescent="0.2"/>
  <cols>
    <col min="1" max="1" width="24.28515625" style="11" customWidth="1"/>
    <col min="2" max="2" width="80.7109375" style="11" customWidth="1"/>
    <col min="3" max="3" width="16.7109375" style="11" customWidth="1"/>
    <col min="4" max="4" width="20.42578125" style="11" customWidth="1"/>
    <col min="5" max="16384" width="9.140625" style="11"/>
  </cols>
  <sheetData>
    <row r="1" spans="1:4" ht="22.5" customHeight="1" x14ac:dyDescent="0.25">
      <c r="A1" s="28" t="str">
        <f>'122 - Prof Subs Wages'!A1</f>
        <v>Building</v>
      </c>
      <c r="B1" s="48">
        <f>+Totals!B1</f>
        <v>0</v>
      </c>
    </row>
    <row r="2" spans="1:4" ht="27" customHeight="1" x14ac:dyDescent="0.25">
      <c r="A2" s="28" t="str">
        <f>'122 - Prof Subs Wages'!A2</f>
        <v>Grade Level</v>
      </c>
      <c r="B2" s="48">
        <f>+Totals!B2</f>
        <v>0</v>
      </c>
      <c r="C2" s="94" t="s">
        <v>129</v>
      </c>
      <c r="D2" s="94"/>
    </row>
    <row r="3" spans="1:4" ht="36" x14ac:dyDescent="0.25">
      <c r="A3" s="28" t="str">
        <f>'122 - Prof Subs Wages'!A3</f>
        <v>4-Digit Function + Subject</v>
      </c>
      <c r="B3" s="48">
        <f>+Totals!B3</f>
        <v>0</v>
      </c>
      <c r="C3" s="95"/>
      <c r="D3" s="95"/>
    </row>
    <row r="4" spans="1:4" ht="33" customHeight="1" x14ac:dyDescent="0.25">
      <c r="A4" s="30" t="str">
        <f>+Totals!A4</f>
        <v>Name of Staff Member (LN, FN)</v>
      </c>
      <c r="B4" s="48">
        <f>+Totals!B4</f>
        <v>0</v>
      </c>
      <c r="C4" s="50"/>
      <c r="D4" s="50"/>
    </row>
    <row r="5" spans="1:4" s="1" customFormat="1" ht="18" x14ac:dyDescent="0.25">
      <c r="A5" s="51" t="s">
        <v>10</v>
      </c>
      <c r="B5" s="51" t="s">
        <v>0</v>
      </c>
      <c r="C5" s="52" t="s">
        <v>1</v>
      </c>
      <c r="D5" s="52" t="s">
        <v>2</v>
      </c>
    </row>
    <row r="6" spans="1:4" ht="15" x14ac:dyDescent="0.2">
      <c r="A6" s="67"/>
      <c r="B6" s="68" t="s">
        <v>75</v>
      </c>
      <c r="C6" s="69"/>
      <c r="D6" s="70"/>
    </row>
    <row r="7" spans="1:4" ht="15" x14ac:dyDescent="0.2">
      <c r="A7" s="53"/>
      <c r="B7" s="54"/>
      <c r="C7" s="55"/>
      <c r="D7" s="56">
        <f>ROUND((C7*A7)*(1+Totals!$G$1),0)</f>
        <v>0</v>
      </c>
    </row>
    <row r="8" spans="1:4" ht="15" x14ac:dyDescent="0.2">
      <c r="A8" s="53"/>
      <c r="B8" s="54"/>
      <c r="C8" s="55"/>
      <c r="D8" s="56">
        <f>ROUND((C8*A8)*(1+Totals!$G$1),0)</f>
        <v>0</v>
      </c>
    </row>
    <row r="9" spans="1:4" ht="15" x14ac:dyDescent="0.2">
      <c r="A9" s="53"/>
      <c r="B9" s="54"/>
      <c r="C9" s="55"/>
      <c r="D9" s="56">
        <f>ROUND((C9*A9)*(1+Totals!$G$1),0)</f>
        <v>0</v>
      </c>
    </row>
    <row r="10" spans="1:4" ht="15" x14ac:dyDescent="0.2">
      <c r="A10" s="53"/>
      <c r="B10" s="54"/>
      <c r="C10" s="55"/>
      <c r="D10" s="56">
        <f>ROUND((C10*A10)*(1+Totals!$G$1),0)</f>
        <v>0</v>
      </c>
    </row>
    <row r="11" spans="1:4" ht="15" x14ac:dyDescent="0.2">
      <c r="A11" s="53"/>
      <c r="B11" s="54"/>
      <c r="C11" s="55"/>
      <c r="D11" s="56">
        <f>ROUND((C11*A11)*(1+Totals!$G$1),0)</f>
        <v>0</v>
      </c>
    </row>
    <row r="12" spans="1:4" ht="15" x14ac:dyDescent="0.2">
      <c r="A12" s="53"/>
      <c r="B12" s="54"/>
      <c r="C12" s="55"/>
      <c r="D12" s="56">
        <f>ROUND((C12*A12)*(1+Totals!$G$1),0)</f>
        <v>0</v>
      </c>
    </row>
    <row r="13" spans="1:4" ht="15" x14ac:dyDescent="0.2">
      <c r="A13" s="53"/>
      <c r="B13" s="54"/>
      <c r="C13" s="55"/>
      <c r="D13" s="56">
        <f>ROUND((C13*A13)*(1+Totals!$G$1),0)</f>
        <v>0</v>
      </c>
    </row>
    <row r="14" spans="1:4" ht="15" x14ac:dyDescent="0.2">
      <c r="A14" s="53"/>
      <c r="B14" s="54"/>
      <c r="C14" s="55"/>
      <c r="D14" s="56">
        <f>ROUND((C14*A14)*(1+Totals!$G$1),0)</f>
        <v>0</v>
      </c>
    </row>
    <row r="15" spans="1:4" ht="15" x14ac:dyDescent="0.2">
      <c r="A15" s="53"/>
      <c r="B15" s="54"/>
      <c r="C15" s="55"/>
      <c r="D15" s="56">
        <f>ROUND((C15*A15)*(1+Totals!$G$1),0)</f>
        <v>0</v>
      </c>
    </row>
    <row r="16" spans="1:4" ht="15" x14ac:dyDescent="0.2">
      <c r="A16" s="53"/>
      <c r="B16" s="54"/>
      <c r="C16" s="55"/>
      <c r="D16" s="56">
        <f>ROUND((C16*A16)*(1+Totals!$G$1),0)</f>
        <v>0</v>
      </c>
    </row>
    <row r="17" spans="1:4" ht="15" x14ac:dyDescent="0.2">
      <c r="A17" s="53"/>
      <c r="B17" s="54"/>
      <c r="C17" s="55"/>
      <c r="D17" s="56">
        <f>ROUND((C17*A17)*(1+Totals!$G$1),0)</f>
        <v>0</v>
      </c>
    </row>
    <row r="18" spans="1:4" ht="15" x14ac:dyDescent="0.2">
      <c r="A18" s="53"/>
      <c r="B18" s="54"/>
      <c r="C18" s="55"/>
      <c r="D18" s="56">
        <f>ROUND((C18*A18)*(1+Totals!$G$1),0)</f>
        <v>0</v>
      </c>
    </row>
    <row r="19" spans="1:4" ht="30" x14ac:dyDescent="0.2">
      <c r="A19" s="82">
        <v>1</v>
      </c>
      <c r="B19" s="83" t="s">
        <v>23</v>
      </c>
      <c r="C19" s="84">
        <f>ROUNDUP(((SUM(D7:D18))*0.1),0)</f>
        <v>0</v>
      </c>
      <c r="D19" s="84">
        <f>ROUND((C19*A19)*(1),0)</f>
        <v>0</v>
      </c>
    </row>
    <row r="20" spans="1:4" s="1" customFormat="1" ht="18" x14ac:dyDescent="0.25">
      <c r="A20" s="57"/>
      <c r="B20" s="57"/>
      <c r="C20" s="58" t="s">
        <v>3</v>
      </c>
      <c r="D20" s="59">
        <f>SUM(D6:D19)</f>
        <v>0</v>
      </c>
    </row>
  </sheetData>
  <sheetProtection algorithmName="SHA-512" hashValue="+nj/yYxRQUWq+r+hKkMRqa7IFVraRuwv28hHI+5nHSWLSJieM1ZJUsiSTlxR28htBafQZrYa5vOjdqMbE3QWnQ==" saltValue="70tmVFh2o1pi5TY1PE9yLg==" spinCount="100000" sheet="1" formatCells="0" formatColumns="0" formatRows="0" insertRows="0" deleteRows="0" sort="0"/>
  <mergeCells count="1">
    <mergeCell ref="C2:D3"/>
  </mergeCells>
  <pageMargins left="1" right="1" top="1" bottom="1" header="0.5" footer="0.5"/>
  <pageSetup scale="87" orientation="landscape" horizontalDpi="300" verticalDpi="300" r:id="rId1"/>
  <headerFooter alignWithMargins="0">
    <oddFooter>&amp;L&amp;F&amp;C&amp;A&amp;R&amp;D, &amp;T</oddFooter>
  </headerFooter>
  <legacyDrawing r:id="rId2"/>
</worksheet>
</file>

<file path=xl/worksheets/sheet7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sheetPr codeName="Sheet142">
    <pageSetUpPr fitToPage="1"/>
  </sheetPr>
  <dimension ref="A1:D20"/>
  <sheetViews>
    <sheetView showGridLines="0" zoomScale="85" zoomScaleNormal="85" zoomScaleSheetLayoutView="75" workbookViewId="0">
      <pane ySplit="5" topLeftCell="A6" activePane="bottomLeft" state="frozen"/>
      <selection activeCell="A7" sqref="A7"/>
      <selection pane="bottomLeft" activeCell="I12" sqref="I12"/>
    </sheetView>
  </sheetViews>
  <sheetFormatPr defaultRowHeight="12.75" x14ac:dyDescent="0.2"/>
  <cols>
    <col min="1" max="1" width="24.28515625" style="11" customWidth="1"/>
    <col min="2" max="2" width="80.7109375" style="11" customWidth="1"/>
    <col min="3" max="3" width="16.7109375" style="11" customWidth="1"/>
    <col min="4" max="4" width="20.42578125" style="11" customWidth="1"/>
    <col min="5" max="16384" width="9.140625" style="11"/>
  </cols>
  <sheetData>
    <row r="1" spans="1:4" ht="22.5" customHeight="1" x14ac:dyDescent="0.25">
      <c r="A1" s="28" t="str">
        <f>'122 - Prof Subs Wages'!A1</f>
        <v>Building</v>
      </c>
      <c r="B1" s="48">
        <f>+Totals!B1</f>
        <v>0</v>
      </c>
    </row>
    <row r="2" spans="1:4" ht="27" customHeight="1" x14ac:dyDescent="0.25">
      <c r="A2" s="28" t="str">
        <f>'122 - Prof Subs Wages'!A2</f>
        <v>Grade Level</v>
      </c>
      <c r="B2" s="48">
        <f>+Totals!B2</f>
        <v>0</v>
      </c>
      <c r="C2" s="94" t="s">
        <v>32</v>
      </c>
      <c r="D2" s="94"/>
    </row>
    <row r="3" spans="1:4" ht="36" x14ac:dyDescent="0.25">
      <c r="A3" s="28" t="str">
        <f>'122 - Prof Subs Wages'!A3</f>
        <v>4-Digit Function + Subject</v>
      </c>
      <c r="B3" s="48">
        <f>+Totals!B3</f>
        <v>0</v>
      </c>
      <c r="C3" s="95"/>
      <c r="D3" s="95"/>
    </row>
    <row r="4" spans="1:4" ht="38.25" customHeight="1" x14ac:dyDescent="0.25">
      <c r="A4" s="30" t="str">
        <f>+Totals!A4</f>
        <v>Name of Staff Member (LN, FN)</v>
      </c>
      <c r="B4" s="48">
        <f>+Totals!B4</f>
        <v>0</v>
      </c>
      <c r="C4" s="50"/>
      <c r="D4" s="50"/>
    </row>
    <row r="5" spans="1:4" s="1" customFormat="1" ht="18" x14ac:dyDescent="0.25">
      <c r="A5" s="51" t="s">
        <v>10</v>
      </c>
      <c r="B5" s="51" t="s">
        <v>0</v>
      </c>
      <c r="C5" s="52" t="s">
        <v>1</v>
      </c>
      <c r="D5" s="52" t="s">
        <v>2</v>
      </c>
    </row>
    <row r="6" spans="1:4" ht="15" x14ac:dyDescent="0.2">
      <c r="A6" s="67"/>
      <c r="B6" s="68" t="s">
        <v>75</v>
      </c>
      <c r="C6" s="69"/>
      <c r="D6" s="70"/>
    </row>
    <row r="7" spans="1:4" ht="15" x14ac:dyDescent="0.2">
      <c r="A7" s="53"/>
      <c r="B7" s="54"/>
      <c r="C7" s="55"/>
      <c r="D7" s="56">
        <f>ROUND((C7*A7)*(1+Totals!$G$1),0)</f>
        <v>0</v>
      </c>
    </row>
    <row r="8" spans="1:4" ht="15" x14ac:dyDescent="0.2">
      <c r="A8" s="53"/>
      <c r="B8" s="54"/>
      <c r="C8" s="55"/>
      <c r="D8" s="56">
        <f>ROUND((C8*A8)*(1+Totals!$G$1),0)</f>
        <v>0</v>
      </c>
    </row>
    <row r="9" spans="1:4" ht="15" x14ac:dyDescent="0.2">
      <c r="A9" s="53"/>
      <c r="B9" s="54"/>
      <c r="C9" s="55"/>
      <c r="D9" s="56">
        <f>ROUND((C9*A9)*(1+Totals!$G$1),0)</f>
        <v>0</v>
      </c>
    </row>
    <row r="10" spans="1:4" ht="15" x14ac:dyDescent="0.2">
      <c r="A10" s="53"/>
      <c r="B10" s="54"/>
      <c r="C10" s="55"/>
      <c r="D10" s="56">
        <f>ROUND((C10*A10)*(1+Totals!$G$1),0)</f>
        <v>0</v>
      </c>
    </row>
    <row r="11" spans="1:4" ht="15" x14ac:dyDescent="0.2">
      <c r="A11" s="53"/>
      <c r="B11" s="54"/>
      <c r="C11" s="55"/>
      <c r="D11" s="56">
        <f>ROUND((C11*A11)*(1+Totals!$G$1),0)</f>
        <v>0</v>
      </c>
    </row>
    <row r="12" spans="1:4" ht="15" x14ac:dyDescent="0.2">
      <c r="A12" s="53"/>
      <c r="B12" s="54"/>
      <c r="C12" s="55"/>
      <c r="D12" s="56">
        <f>ROUND((C12*A12)*(1+Totals!$G$1),0)</f>
        <v>0</v>
      </c>
    </row>
    <row r="13" spans="1:4" ht="15" x14ac:dyDescent="0.2">
      <c r="A13" s="53"/>
      <c r="B13" s="54"/>
      <c r="C13" s="55"/>
      <c r="D13" s="56">
        <f>ROUND((C13*A13)*(1+Totals!$G$1),0)</f>
        <v>0</v>
      </c>
    </row>
    <row r="14" spans="1:4" ht="15" x14ac:dyDescent="0.2">
      <c r="A14" s="53"/>
      <c r="B14" s="54"/>
      <c r="C14" s="55"/>
      <c r="D14" s="56">
        <f>ROUND((C14*A14)*(1+Totals!$G$1),0)</f>
        <v>0</v>
      </c>
    </row>
    <row r="15" spans="1:4" ht="15" x14ac:dyDescent="0.2">
      <c r="A15" s="53"/>
      <c r="B15" s="54"/>
      <c r="C15" s="55"/>
      <c r="D15" s="56">
        <f>ROUND((C15*A15)*(1+Totals!$G$1),0)</f>
        <v>0</v>
      </c>
    </row>
    <row r="16" spans="1:4" ht="15" x14ac:dyDescent="0.2">
      <c r="A16" s="53"/>
      <c r="B16" s="54"/>
      <c r="C16" s="55"/>
      <c r="D16" s="56">
        <f>ROUND((C16*A16)*(1+Totals!$G$1),0)</f>
        <v>0</v>
      </c>
    </row>
    <row r="17" spans="1:4" ht="15" x14ac:dyDescent="0.2">
      <c r="A17" s="53"/>
      <c r="B17" s="54"/>
      <c r="C17" s="55"/>
      <c r="D17" s="56">
        <f>ROUND((C17*A17)*(1+Totals!$G$1),0)</f>
        <v>0</v>
      </c>
    </row>
    <row r="18" spans="1:4" ht="15" x14ac:dyDescent="0.2">
      <c r="A18" s="53"/>
      <c r="B18" s="54"/>
      <c r="C18" s="55"/>
      <c r="D18" s="56">
        <f>ROUND((C18*A18)*(1+Totals!$G$1),0)</f>
        <v>0</v>
      </c>
    </row>
    <row r="19" spans="1:4" ht="30" x14ac:dyDescent="0.2">
      <c r="A19" s="82">
        <v>1</v>
      </c>
      <c r="B19" s="83" t="s">
        <v>23</v>
      </c>
      <c r="C19" s="84">
        <f>ROUNDUP(((SUM(D7:D18))*0.1),0)</f>
        <v>0</v>
      </c>
      <c r="D19" s="84">
        <f>ROUND((C19*A19)*(1),0)</f>
        <v>0</v>
      </c>
    </row>
    <row r="20" spans="1:4" s="1" customFormat="1" ht="18" x14ac:dyDescent="0.25">
      <c r="A20" s="57"/>
      <c r="B20" s="57"/>
      <c r="C20" s="58" t="s">
        <v>3</v>
      </c>
      <c r="D20" s="59">
        <f>SUM(D6:D19)</f>
        <v>0</v>
      </c>
    </row>
  </sheetData>
  <sheetProtection algorithmName="SHA-512" hashValue="AY0kaZN1PW5GgkOe2sFOk2HXtsL8L0nOUHiLPuci7Oz/airMZlZURw+cXPEB8QFQ2JxS1dirRWyElNNfb4aCmg==" saltValue="dyiVoXXr5Tp19VfrGiB07w==" spinCount="100000" sheet="1" formatCells="0" formatColumns="0" formatRows="0" insertRows="0" deleteRows="0" sort="0"/>
  <mergeCells count="1">
    <mergeCell ref="C2:D3"/>
  </mergeCells>
  <pageMargins left="1" right="1" top="1" bottom="1" header="0.5" footer="0.5"/>
  <pageSetup scale="87" orientation="landscape" horizontalDpi="300" verticalDpi="300" r:id="rId1"/>
  <headerFooter alignWithMargins="0">
    <oddFooter>&amp;L&amp;F&amp;C&amp;A&amp;R&amp;D, &amp;T</oddFooter>
  </headerFooter>
  <legacyDrawing r:id="rId2"/>
</worksheet>
</file>

<file path=xl/worksheets/sheet7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sheetPr codeName="Sheet130">
    <pageSetUpPr fitToPage="1"/>
  </sheetPr>
  <dimension ref="A1:D18"/>
  <sheetViews>
    <sheetView showGridLines="0" zoomScale="85" zoomScaleNormal="85" zoomScaleSheetLayoutView="75" workbookViewId="0">
      <pane ySplit="5" topLeftCell="A6" activePane="bottomLeft" state="frozen"/>
      <selection activeCell="A7" sqref="A7"/>
      <selection pane="bottomLeft" activeCell="H24" sqref="H24"/>
    </sheetView>
  </sheetViews>
  <sheetFormatPr defaultRowHeight="12.75" x14ac:dyDescent="0.2"/>
  <cols>
    <col min="1" max="1" width="24.28515625" style="11" customWidth="1"/>
    <col min="2" max="2" width="80.7109375" style="11" customWidth="1"/>
    <col min="3" max="3" width="16.7109375" style="11" customWidth="1"/>
    <col min="4" max="4" width="20.42578125" style="11" customWidth="1"/>
    <col min="5" max="16384" width="9.140625" style="11"/>
  </cols>
  <sheetData>
    <row r="1" spans="1:4" ht="22.5" customHeight="1" x14ac:dyDescent="0.25">
      <c r="A1" s="28" t="str">
        <f>'122 - Prof Subs Wages'!A1</f>
        <v>Building</v>
      </c>
      <c r="B1" s="48">
        <f>+Totals!B1</f>
        <v>0</v>
      </c>
    </row>
    <row r="2" spans="1:4" ht="27" customHeight="1" x14ac:dyDescent="0.25">
      <c r="A2" s="28" t="str">
        <f>'122 - Prof Subs Wages'!A2</f>
        <v>Grade Level</v>
      </c>
      <c r="B2" s="48">
        <f>+Totals!B2</f>
        <v>0</v>
      </c>
      <c r="C2" s="94" t="s">
        <v>14</v>
      </c>
      <c r="D2" s="94"/>
    </row>
    <row r="3" spans="1:4" ht="36" x14ac:dyDescent="0.25">
      <c r="A3" s="28" t="str">
        <f>'122 - Prof Subs Wages'!A3</f>
        <v>4-Digit Function + Subject</v>
      </c>
      <c r="B3" s="48">
        <f>+Totals!B3</f>
        <v>0</v>
      </c>
      <c r="C3" s="95"/>
      <c r="D3" s="95"/>
    </row>
    <row r="4" spans="1:4" ht="35.25" customHeight="1" x14ac:dyDescent="0.25">
      <c r="A4" s="30" t="str">
        <f>+Totals!A4</f>
        <v>Name of Staff Member (LN, FN)</v>
      </c>
      <c r="B4" s="48">
        <f>+Totals!B4</f>
        <v>0</v>
      </c>
      <c r="C4" s="50"/>
      <c r="D4" s="50"/>
    </row>
    <row r="5" spans="1:4" s="1" customFormat="1" ht="18" x14ac:dyDescent="0.25">
      <c r="A5" s="51" t="s">
        <v>10</v>
      </c>
      <c r="B5" s="51" t="s">
        <v>0</v>
      </c>
      <c r="C5" s="52" t="s">
        <v>1</v>
      </c>
      <c r="D5" s="52" t="s">
        <v>2</v>
      </c>
    </row>
    <row r="6" spans="1:4" ht="15" x14ac:dyDescent="0.2">
      <c r="A6" s="67"/>
      <c r="B6" s="68" t="s">
        <v>75</v>
      </c>
      <c r="C6" s="69"/>
      <c r="D6" s="70"/>
    </row>
    <row r="7" spans="1:4" ht="15" x14ac:dyDescent="0.2">
      <c r="A7" s="53"/>
      <c r="B7" s="54"/>
      <c r="C7" s="55"/>
      <c r="D7" s="56">
        <f>ROUND((C7*A7)*(1+Totals!$G$1),0)</f>
        <v>0</v>
      </c>
    </row>
    <row r="8" spans="1:4" ht="15" x14ac:dyDescent="0.2">
      <c r="A8" s="53"/>
      <c r="B8" s="54"/>
      <c r="C8" s="55"/>
      <c r="D8" s="56">
        <f>ROUND((C8*A8)*(1+Totals!$G$1),0)</f>
        <v>0</v>
      </c>
    </row>
    <row r="9" spans="1:4" ht="15" x14ac:dyDescent="0.2">
      <c r="A9" s="53"/>
      <c r="B9" s="54"/>
      <c r="C9" s="55"/>
      <c r="D9" s="56">
        <f>ROUND((C9*A9)*(1+Totals!$G$1),0)</f>
        <v>0</v>
      </c>
    </row>
    <row r="10" spans="1:4" ht="15" x14ac:dyDescent="0.2">
      <c r="A10" s="53"/>
      <c r="B10" s="54"/>
      <c r="C10" s="55"/>
      <c r="D10" s="56">
        <f>ROUND((C10*A10)*(1+Totals!$G$1),0)</f>
        <v>0</v>
      </c>
    </row>
    <row r="11" spans="1:4" ht="15" x14ac:dyDescent="0.2">
      <c r="A11" s="53"/>
      <c r="B11" s="54"/>
      <c r="C11" s="55"/>
      <c r="D11" s="56">
        <f>ROUND((C11*A11)*(1+Totals!$G$1),0)</f>
        <v>0</v>
      </c>
    </row>
    <row r="12" spans="1:4" ht="15" x14ac:dyDescent="0.2">
      <c r="A12" s="53"/>
      <c r="B12" s="54"/>
      <c r="C12" s="55"/>
      <c r="D12" s="56">
        <f>ROUND((C12*A12)*(1+Totals!$G$1),0)</f>
        <v>0</v>
      </c>
    </row>
    <row r="13" spans="1:4" ht="15" x14ac:dyDescent="0.2">
      <c r="A13" s="53"/>
      <c r="B13" s="54"/>
      <c r="C13" s="55"/>
      <c r="D13" s="56">
        <f>ROUND((C13*A13)*(1+Totals!$G$1),0)</f>
        <v>0</v>
      </c>
    </row>
    <row r="14" spans="1:4" ht="15" x14ac:dyDescent="0.2">
      <c r="A14" s="53"/>
      <c r="B14" s="54"/>
      <c r="C14" s="55"/>
      <c r="D14" s="56">
        <f>ROUND((C14*A14)*(1+Totals!$G$1),0)</f>
        <v>0</v>
      </c>
    </row>
    <row r="15" spans="1:4" ht="15" x14ac:dyDescent="0.2">
      <c r="A15" s="53"/>
      <c r="B15" s="54"/>
      <c r="C15" s="55"/>
      <c r="D15" s="56">
        <f>ROUND((C15*A15)*(1+Totals!$G$1),0)</f>
        <v>0</v>
      </c>
    </row>
    <row r="16" spans="1:4" ht="15" x14ac:dyDescent="0.2">
      <c r="A16" s="53"/>
      <c r="B16" s="54"/>
      <c r="C16" s="55"/>
      <c r="D16" s="56">
        <f>ROUND((C16*A16)*(1+Totals!$G$1),0)</f>
        <v>0</v>
      </c>
    </row>
    <row r="17" spans="1:4" ht="15" x14ac:dyDescent="0.2">
      <c r="A17" s="53"/>
      <c r="B17" s="54"/>
      <c r="C17" s="55"/>
      <c r="D17" s="56">
        <f>ROUND((C17*A17)*(1+Totals!$G$1),0)</f>
        <v>0</v>
      </c>
    </row>
    <row r="18" spans="1:4" s="1" customFormat="1" ht="18" x14ac:dyDescent="0.25">
      <c r="A18" s="57"/>
      <c r="B18" s="57"/>
      <c r="C18" s="58" t="s">
        <v>3</v>
      </c>
      <c r="D18" s="59">
        <f>SUM(D6:D17)</f>
        <v>0</v>
      </c>
    </row>
  </sheetData>
  <sheetProtection algorithmName="SHA-512" hashValue="PwdQY7ssYnP9vsQ8OFgZ/q+ZPkjwPOkd31kNHIEP2WMVJr7tvcBvlhToDfKhY2bD3RUWEhr/lDCYtu5rpgf9KQ==" saltValue="tfdH8HsftKc20ITSz1J8Hg==" spinCount="100000" sheet="1" formatCells="0" formatColumns="0" formatRows="0" insertRows="0" deleteRows="0" sort="0"/>
  <mergeCells count="1">
    <mergeCell ref="C2:D3"/>
  </mergeCells>
  <pageMargins left="1" right="1" top="1" bottom="1" header="0.5" footer="0.5"/>
  <pageSetup scale="87" orientation="landscape" horizontalDpi="300" verticalDpi="300" r:id="rId1"/>
  <headerFooter alignWithMargins="0">
    <oddFooter>&amp;L&amp;F&amp;C&amp;A&amp;R&amp;D, &amp;T</oddFooter>
  </headerFooter>
  <legacyDrawing r:id="rId2"/>
</worksheet>
</file>

<file path=xl/worksheets/sheet7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sheetPr codeName="Sheet132">
    <pageSetUpPr fitToPage="1"/>
  </sheetPr>
  <dimension ref="A1:D18"/>
  <sheetViews>
    <sheetView showGridLines="0" zoomScale="85" zoomScaleNormal="85" zoomScaleSheetLayoutView="75" workbookViewId="0">
      <pane ySplit="5" topLeftCell="A6" activePane="bottomLeft" state="frozen"/>
      <selection activeCell="A7" sqref="A7"/>
      <selection pane="bottomLeft" activeCell="A7" sqref="A7"/>
    </sheetView>
  </sheetViews>
  <sheetFormatPr defaultRowHeight="12.75" x14ac:dyDescent="0.2"/>
  <cols>
    <col min="1" max="1" width="24.28515625" style="11" customWidth="1"/>
    <col min="2" max="2" width="80.7109375" style="11" customWidth="1"/>
    <col min="3" max="3" width="16.7109375" style="11" customWidth="1"/>
    <col min="4" max="4" width="20.42578125" style="11" customWidth="1"/>
    <col min="5" max="16384" width="9.140625" style="11"/>
  </cols>
  <sheetData>
    <row r="1" spans="1:4" ht="22.5" customHeight="1" x14ac:dyDescent="0.25">
      <c r="A1" s="28" t="str">
        <f>'122 - Prof Subs Wages'!A1</f>
        <v>Building</v>
      </c>
      <c r="B1" s="48">
        <f>+Totals!B1</f>
        <v>0</v>
      </c>
    </row>
    <row r="2" spans="1:4" ht="27" customHeight="1" x14ac:dyDescent="0.25">
      <c r="A2" s="28" t="str">
        <f>'122 - Prof Subs Wages'!A2</f>
        <v>Grade Level</v>
      </c>
      <c r="B2" s="48">
        <f>+Totals!B2</f>
        <v>0</v>
      </c>
      <c r="C2" s="94" t="s">
        <v>115</v>
      </c>
      <c r="D2" s="94"/>
    </row>
    <row r="3" spans="1:4" ht="36" x14ac:dyDescent="0.25">
      <c r="A3" s="28" t="str">
        <f>'122 - Prof Subs Wages'!A3</f>
        <v>4-Digit Function + Subject</v>
      </c>
      <c r="B3" s="48">
        <f>+Totals!B3</f>
        <v>0</v>
      </c>
      <c r="C3" s="95"/>
      <c r="D3" s="95"/>
    </row>
    <row r="4" spans="1:4" ht="35.25" customHeight="1" x14ac:dyDescent="0.25">
      <c r="A4" s="30" t="str">
        <f>+Totals!A4</f>
        <v>Name of Staff Member (LN, FN)</v>
      </c>
      <c r="B4" s="48">
        <f>+Totals!B4</f>
        <v>0</v>
      </c>
      <c r="C4" s="50"/>
      <c r="D4" s="50"/>
    </row>
    <row r="5" spans="1:4" s="1" customFormat="1" ht="18" x14ac:dyDescent="0.25">
      <c r="A5" s="51" t="s">
        <v>10</v>
      </c>
      <c r="B5" s="51" t="s">
        <v>0</v>
      </c>
      <c r="C5" s="52" t="s">
        <v>1</v>
      </c>
      <c r="D5" s="52" t="s">
        <v>2</v>
      </c>
    </row>
    <row r="6" spans="1:4" ht="15" x14ac:dyDescent="0.2">
      <c r="A6" s="67"/>
      <c r="B6" s="68" t="s">
        <v>75</v>
      </c>
      <c r="C6" s="69"/>
      <c r="D6" s="70"/>
    </row>
    <row r="7" spans="1:4" ht="15" x14ac:dyDescent="0.2">
      <c r="A7" s="53"/>
      <c r="B7" s="54"/>
      <c r="C7" s="55"/>
      <c r="D7" s="56">
        <f>ROUND((C7*A7)*(1+Totals!$G$1),0)</f>
        <v>0</v>
      </c>
    </row>
    <row r="8" spans="1:4" ht="15" x14ac:dyDescent="0.2">
      <c r="A8" s="53"/>
      <c r="B8" s="54"/>
      <c r="C8" s="55"/>
      <c r="D8" s="56">
        <f>ROUND((C8*A8)*(1+Totals!$G$1),0)</f>
        <v>0</v>
      </c>
    </row>
    <row r="9" spans="1:4" ht="15" x14ac:dyDescent="0.2">
      <c r="A9" s="53"/>
      <c r="B9" s="54"/>
      <c r="C9" s="55"/>
      <c r="D9" s="56">
        <f>ROUND((C9*A9)*(1+Totals!$G$1),0)</f>
        <v>0</v>
      </c>
    </row>
    <row r="10" spans="1:4" ht="15" x14ac:dyDescent="0.2">
      <c r="A10" s="53"/>
      <c r="B10" s="54"/>
      <c r="C10" s="55"/>
      <c r="D10" s="56">
        <f>ROUND((C10*A10)*(1+Totals!$G$1),0)</f>
        <v>0</v>
      </c>
    </row>
    <row r="11" spans="1:4" ht="15" x14ac:dyDescent="0.2">
      <c r="A11" s="53"/>
      <c r="B11" s="54"/>
      <c r="C11" s="55"/>
      <c r="D11" s="56">
        <f>ROUND((C11*A11)*(1+Totals!$G$1),0)</f>
        <v>0</v>
      </c>
    </row>
    <row r="12" spans="1:4" ht="15" x14ac:dyDescent="0.2">
      <c r="A12" s="53"/>
      <c r="B12" s="54"/>
      <c r="C12" s="55"/>
      <c r="D12" s="56">
        <f>ROUND((C12*A12)*(1+Totals!$G$1),0)</f>
        <v>0</v>
      </c>
    </row>
    <row r="13" spans="1:4" ht="15" x14ac:dyDescent="0.2">
      <c r="A13" s="53"/>
      <c r="B13" s="54"/>
      <c r="C13" s="55"/>
      <c r="D13" s="56">
        <f>ROUND((C13*A13)*(1+Totals!$G$1),0)</f>
        <v>0</v>
      </c>
    </row>
    <row r="14" spans="1:4" ht="15" x14ac:dyDescent="0.2">
      <c r="A14" s="53"/>
      <c r="B14" s="54"/>
      <c r="C14" s="55"/>
      <c r="D14" s="56">
        <f>ROUND((C14*A14)*(1+Totals!$G$1),0)</f>
        <v>0</v>
      </c>
    </row>
    <row r="15" spans="1:4" ht="15" x14ac:dyDescent="0.2">
      <c r="A15" s="53"/>
      <c r="B15" s="54"/>
      <c r="C15" s="55"/>
      <c r="D15" s="56">
        <f>ROUND((C15*A15)*(1+Totals!$G$1),0)</f>
        <v>0</v>
      </c>
    </row>
    <row r="16" spans="1:4" ht="15" x14ac:dyDescent="0.2">
      <c r="A16" s="53"/>
      <c r="B16" s="54"/>
      <c r="C16" s="55"/>
      <c r="D16" s="56">
        <f>ROUND((C16*A16)*(1+Totals!$G$1),0)</f>
        <v>0</v>
      </c>
    </row>
    <row r="17" spans="1:4" ht="15" x14ac:dyDescent="0.2">
      <c r="A17" s="53"/>
      <c r="B17" s="54"/>
      <c r="C17" s="55"/>
      <c r="D17" s="56">
        <f>ROUND((C17*A17)*(1+Totals!$G$1),0)</f>
        <v>0</v>
      </c>
    </row>
    <row r="18" spans="1:4" s="1" customFormat="1" ht="18" x14ac:dyDescent="0.25">
      <c r="A18" s="57"/>
      <c r="B18" s="57"/>
      <c r="C18" s="58" t="s">
        <v>3</v>
      </c>
      <c r="D18" s="59">
        <f>SUM(D6:D17)</f>
        <v>0</v>
      </c>
    </row>
  </sheetData>
  <sheetProtection algorithmName="SHA-512" hashValue="M/oK2gKP/AFrFB3aSoT1tEwdOLhmdXj4mG+fYu2Y8I8E9IicHtKcabe3xgsCZBdHdGZ5fRAKOhKGckywPKmVlg==" saltValue="ljkRItx5218QhqypElnMyA==" spinCount="100000" sheet="1" formatCells="0" formatColumns="0" formatRows="0" insertRows="0" deleteRows="0" sort="0"/>
  <mergeCells count="1">
    <mergeCell ref="C2:D3"/>
  </mergeCells>
  <pageMargins left="1" right="1" top="1" bottom="1" header="0.5" footer="0.5"/>
  <pageSetup scale="87" orientation="landscape" horizontalDpi="300" verticalDpi="300" r:id="rId1"/>
  <headerFooter alignWithMargins="0">
    <oddFooter>&amp;L&amp;F&amp;C&amp;A&amp;R&amp;D, &amp;T</oddFooter>
  </headerFooter>
  <legacyDrawing r:id="rId2"/>
</worksheet>
</file>

<file path=xl/worksheets/sheet7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87E4EE-8A1E-4688-A00A-9833F5DD8819}">
  <sheetPr>
    <pageSetUpPr fitToPage="1"/>
  </sheetPr>
  <dimension ref="A1:D18"/>
  <sheetViews>
    <sheetView showGridLines="0" zoomScale="85" zoomScaleNormal="85" zoomScaleSheetLayoutView="75" workbookViewId="0">
      <pane ySplit="5" topLeftCell="A6" activePane="bottomLeft" state="frozen"/>
      <selection activeCell="A7" sqref="A7"/>
      <selection pane="bottomLeft" activeCell="A7" sqref="A7"/>
    </sheetView>
  </sheetViews>
  <sheetFormatPr defaultRowHeight="12.75" x14ac:dyDescent="0.2"/>
  <cols>
    <col min="1" max="1" width="24.28515625" style="11" customWidth="1"/>
    <col min="2" max="2" width="80.7109375" style="11" customWidth="1"/>
    <col min="3" max="3" width="16.7109375" style="11" customWidth="1"/>
    <col min="4" max="4" width="20.42578125" style="11" customWidth="1"/>
    <col min="5" max="16384" width="9.140625" style="11"/>
  </cols>
  <sheetData>
    <row r="1" spans="1:4" ht="22.5" customHeight="1" x14ac:dyDescent="0.25">
      <c r="A1" s="28" t="str">
        <f>'122 - Prof Subs Wages'!A1</f>
        <v>Building</v>
      </c>
      <c r="B1" s="48">
        <f>+Totals!B1</f>
        <v>0</v>
      </c>
    </row>
    <row r="2" spans="1:4" ht="27" customHeight="1" x14ac:dyDescent="0.25">
      <c r="A2" s="28" t="str">
        <f>'122 - Prof Subs Wages'!A2</f>
        <v>Grade Level</v>
      </c>
      <c r="B2" s="48">
        <f>+Totals!B2</f>
        <v>0</v>
      </c>
      <c r="C2" s="94" t="s">
        <v>125</v>
      </c>
      <c r="D2" s="94"/>
    </row>
    <row r="3" spans="1:4" ht="36" x14ac:dyDescent="0.25">
      <c r="A3" s="28" t="str">
        <f>'122 - Prof Subs Wages'!A3</f>
        <v>4-Digit Function + Subject</v>
      </c>
      <c r="B3" s="48">
        <f>+Totals!B3</f>
        <v>0</v>
      </c>
      <c r="C3" s="95"/>
      <c r="D3" s="95"/>
    </row>
    <row r="4" spans="1:4" ht="35.25" customHeight="1" x14ac:dyDescent="0.25">
      <c r="A4" s="30" t="str">
        <f>+Totals!A4</f>
        <v>Name of Staff Member (LN, FN)</v>
      </c>
      <c r="B4" s="48">
        <f>+Totals!B4</f>
        <v>0</v>
      </c>
      <c r="C4" s="50"/>
      <c r="D4" s="50"/>
    </row>
    <row r="5" spans="1:4" s="1" customFormat="1" ht="18" x14ac:dyDescent="0.25">
      <c r="A5" s="51" t="s">
        <v>10</v>
      </c>
      <c r="B5" s="51" t="s">
        <v>0</v>
      </c>
      <c r="C5" s="52" t="s">
        <v>1</v>
      </c>
      <c r="D5" s="52" t="s">
        <v>2</v>
      </c>
    </row>
    <row r="6" spans="1:4" ht="15" x14ac:dyDescent="0.2">
      <c r="A6" s="67"/>
      <c r="B6" s="68" t="s">
        <v>75</v>
      </c>
      <c r="C6" s="69"/>
      <c r="D6" s="70"/>
    </row>
    <row r="7" spans="1:4" ht="15" x14ac:dyDescent="0.2">
      <c r="A7" s="53"/>
      <c r="B7" s="54"/>
      <c r="C7" s="55"/>
      <c r="D7" s="56">
        <f>ROUND((C7*A7)*(1+0),0)</f>
        <v>0</v>
      </c>
    </row>
    <row r="8" spans="1:4" ht="15" x14ac:dyDescent="0.2">
      <c r="A8" s="53"/>
      <c r="B8" s="54"/>
      <c r="C8" s="55"/>
      <c r="D8" s="56">
        <f t="shared" ref="D8:D17" si="0">ROUND((C8*A8)*(1+0),0)</f>
        <v>0</v>
      </c>
    </row>
    <row r="9" spans="1:4" ht="15" x14ac:dyDescent="0.2">
      <c r="A9" s="53"/>
      <c r="B9" s="54"/>
      <c r="C9" s="55"/>
      <c r="D9" s="56">
        <f t="shared" si="0"/>
        <v>0</v>
      </c>
    </row>
    <row r="10" spans="1:4" ht="15" x14ac:dyDescent="0.2">
      <c r="A10" s="53"/>
      <c r="B10" s="54"/>
      <c r="C10" s="55"/>
      <c r="D10" s="56">
        <f t="shared" si="0"/>
        <v>0</v>
      </c>
    </row>
    <row r="11" spans="1:4" ht="15" x14ac:dyDescent="0.2">
      <c r="A11" s="53"/>
      <c r="B11" s="54"/>
      <c r="C11" s="55"/>
      <c r="D11" s="56">
        <f t="shared" si="0"/>
        <v>0</v>
      </c>
    </row>
    <row r="12" spans="1:4" ht="15" x14ac:dyDescent="0.2">
      <c r="A12" s="53"/>
      <c r="B12" s="54"/>
      <c r="C12" s="55"/>
      <c r="D12" s="56">
        <f t="shared" si="0"/>
        <v>0</v>
      </c>
    </row>
    <row r="13" spans="1:4" ht="15" x14ac:dyDescent="0.2">
      <c r="A13" s="53"/>
      <c r="B13" s="54"/>
      <c r="C13" s="55"/>
      <c r="D13" s="56">
        <f t="shared" si="0"/>
        <v>0</v>
      </c>
    </row>
    <row r="14" spans="1:4" ht="15" x14ac:dyDescent="0.2">
      <c r="A14" s="53"/>
      <c r="B14" s="54"/>
      <c r="C14" s="55"/>
      <c r="D14" s="56">
        <f t="shared" si="0"/>
        <v>0</v>
      </c>
    </row>
    <row r="15" spans="1:4" ht="15" x14ac:dyDescent="0.2">
      <c r="A15" s="53"/>
      <c r="B15" s="54"/>
      <c r="C15" s="55"/>
      <c r="D15" s="56">
        <f t="shared" si="0"/>
        <v>0</v>
      </c>
    </row>
    <row r="16" spans="1:4" ht="15" x14ac:dyDescent="0.2">
      <c r="A16" s="53"/>
      <c r="B16" s="54"/>
      <c r="C16" s="55"/>
      <c r="D16" s="56">
        <f t="shared" si="0"/>
        <v>0</v>
      </c>
    </row>
    <row r="17" spans="1:4" ht="15" x14ac:dyDescent="0.2">
      <c r="A17" s="53"/>
      <c r="B17" s="54"/>
      <c r="C17" s="55"/>
      <c r="D17" s="56">
        <f t="shared" si="0"/>
        <v>0</v>
      </c>
    </row>
    <row r="18" spans="1:4" s="1" customFormat="1" ht="18" x14ac:dyDescent="0.25">
      <c r="A18" s="57"/>
      <c r="B18" s="57"/>
      <c r="C18" s="58" t="s">
        <v>3</v>
      </c>
      <c r="D18" s="59">
        <f>SUM(D6:D17)</f>
        <v>0</v>
      </c>
    </row>
  </sheetData>
  <sheetProtection algorithmName="SHA-512" hashValue="vkpz1/l4G4f5p4dKHTyo7cwAGw9cjZ2DEvoDfnSOmEEj+c41oP1D4Oxv2RTQhOXgNxzGhmKb0FvY+ZzS6nt1HQ==" saltValue="WxezykEXFjlD8u6Xw7Lfhg==" spinCount="100000" sheet="1" formatCells="0" formatColumns="0" formatRows="0" insertRows="0" deleteRows="0" sort="0"/>
  <mergeCells count="1">
    <mergeCell ref="C2:D3"/>
  </mergeCells>
  <pageMargins left="1" right="1" top="1" bottom="1" header="0.5" footer="0.5"/>
  <pageSetup scale="87" orientation="landscape" horizontalDpi="300" verticalDpi="300" r:id="rId1"/>
  <headerFooter alignWithMargins="0">
    <oddFooter>&amp;L&amp;F&amp;C&amp;A&amp;R&amp;D, &amp;T</oddFooter>
  </headerFooter>
  <legacyDrawing r:id="rId2"/>
</worksheet>
</file>

<file path=xl/worksheets/sheet7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07C9BE-8358-47FD-ACBF-E6B6CD8F981F}">
  <sheetPr codeName="Sheet143">
    <pageSetUpPr fitToPage="1"/>
  </sheetPr>
  <dimension ref="A1:D18"/>
  <sheetViews>
    <sheetView showGridLines="0" zoomScale="85" zoomScaleNormal="85" zoomScaleSheetLayoutView="75" workbookViewId="0">
      <pane ySplit="5" topLeftCell="A6" activePane="bottomLeft" state="frozen"/>
      <selection activeCell="A7" sqref="A7"/>
      <selection pane="bottomLeft" activeCell="A7" sqref="A7"/>
    </sheetView>
  </sheetViews>
  <sheetFormatPr defaultRowHeight="12.75" x14ac:dyDescent="0.2"/>
  <cols>
    <col min="1" max="1" width="24.28515625" style="11" customWidth="1"/>
    <col min="2" max="2" width="80.7109375" style="11" customWidth="1"/>
    <col min="3" max="3" width="16.7109375" style="11" customWidth="1"/>
    <col min="4" max="4" width="20.42578125" style="11" customWidth="1"/>
    <col min="5" max="16384" width="9.140625" style="11"/>
  </cols>
  <sheetData>
    <row r="1" spans="1:4" ht="22.5" customHeight="1" x14ac:dyDescent="0.25">
      <c r="A1" s="28" t="str">
        <f>'122 - Prof Subs Wages'!A1</f>
        <v>Building</v>
      </c>
      <c r="B1" s="48">
        <f>+Totals!B1</f>
        <v>0</v>
      </c>
    </row>
    <row r="2" spans="1:4" ht="27" customHeight="1" x14ac:dyDescent="0.25">
      <c r="A2" s="28" t="str">
        <f>'122 - Prof Subs Wages'!A2</f>
        <v>Grade Level</v>
      </c>
      <c r="B2" s="48">
        <f>+Totals!B2</f>
        <v>0</v>
      </c>
      <c r="C2" s="101" t="s">
        <v>117</v>
      </c>
      <c r="D2" s="94"/>
    </row>
    <row r="3" spans="1:4" ht="36" x14ac:dyDescent="0.25">
      <c r="A3" s="28" t="str">
        <f>'122 - Prof Subs Wages'!A3</f>
        <v>4-Digit Function + Subject</v>
      </c>
      <c r="B3" s="48">
        <f>+Totals!B3</f>
        <v>0</v>
      </c>
      <c r="C3" s="101"/>
      <c r="D3" s="94"/>
    </row>
    <row r="4" spans="1:4" ht="36" customHeight="1" x14ac:dyDescent="0.25">
      <c r="A4" s="30" t="str">
        <f>+Totals!A4</f>
        <v>Name of Staff Member (LN, FN)</v>
      </c>
      <c r="B4" s="48">
        <f>+Totals!B4</f>
        <v>0</v>
      </c>
      <c r="C4" s="50"/>
      <c r="D4" s="50"/>
    </row>
    <row r="5" spans="1:4" s="1" customFormat="1" ht="18" x14ac:dyDescent="0.25">
      <c r="A5" s="51" t="s">
        <v>10</v>
      </c>
      <c r="B5" s="51" t="s">
        <v>0</v>
      </c>
      <c r="C5" s="52" t="s">
        <v>1</v>
      </c>
      <c r="D5" s="52" t="s">
        <v>2</v>
      </c>
    </row>
    <row r="6" spans="1:4" ht="15" x14ac:dyDescent="0.2">
      <c r="A6" s="67"/>
      <c r="B6" s="68" t="s">
        <v>75</v>
      </c>
      <c r="C6" s="69"/>
      <c r="D6" s="70"/>
    </row>
    <row r="7" spans="1:4" ht="15" x14ac:dyDescent="0.2">
      <c r="A7" s="53"/>
      <c r="B7" s="54"/>
      <c r="C7" s="55"/>
      <c r="D7" s="56">
        <f>ROUND(C7*A7,0)</f>
        <v>0</v>
      </c>
    </row>
    <row r="8" spans="1:4" ht="15" x14ac:dyDescent="0.2">
      <c r="A8" s="53"/>
      <c r="B8" s="54"/>
      <c r="C8" s="55"/>
      <c r="D8" s="56">
        <f t="shared" ref="D8:D16" si="0">ROUND(C8*A8,0)</f>
        <v>0</v>
      </c>
    </row>
    <row r="9" spans="1:4" ht="15" x14ac:dyDescent="0.2">
      <c r="A9" s="53"/>
      <c r="B9" s="54"/>
      <c r="C9" s="55"/>
      <c r="D9" s="56">
        <f t="shared" si="0"/>
        <v>0</v>
      </c>
    </row>
    <row r="10" spans="1:4" ht="15" x14ac:dyDescent="0.2">
      <c r="A10" s="53"/>
      <c r="B10" s="54"/>
      <c r="C10" s="55"/>
      <c r="D10" s="56">
        <f t="shared" si="0"/>
        <v>0</v>
      </c>
    </row>
    <row r="11" spans="1:4" ht="15" x14ac:dyDescent="0.2">
      <c r="A11" s="53"/>
      <c r="B11" s="54"/>
      <c r="C11" s="55"/>
      <c r="D11" s="56">
        <f t="shared" si="0"/>
        <v>0</v>
      </c>
    </row>
    <row r="12" spans="1:4" ht="15" x14ac:dyDescent="0.2">
      <c r="A12" s="53"/>
      <c r="B12" s="54"/>
      <c r="C12" s="55"/>
      <c r="D12" s="56">
        <f t="shared" si="0"/>
        <v>0</v>
      </c>
    </row>
    <row r="13" spans="1:4" ht="15" x14ac:dyDescent="0.2">
      <c r="A13" s="53"/>
      <c r="B13" s="54"/>
      <c r="C13" s="55"/>
      <c r="D13" s="56">
        <f t="shared" si="0"/>
        <v>0</v>
      </c>
    </row>
    <row r="14" spans="1:4" ht="15" x14ac:dyDescent="0.2">
      <c r="A14" s="53"/>
      <c r="B14" s="54"/>
      <c r="C14" s="55"/>
      <c r="D14" s="56">
        <f t="shared" si="0"/>
        <v>0</v>
      </c>
    </row>
    <row r="15" spans="1:4" ht="15" x14ac:dyDescent="0.2">
      <c r="A15" s="53"/>
      <c r="B15" s="54"/>
      <c r="C15" s="55"/>
      <c r="D15" s="56">
        <f t="shared" si="0"/>
        <v>0</v>
      </c>
    </row>
    <row r="16" spans="1:4" ht="15" x14ac:dyDescent="0.2">
      <c r="A16" s="53"/>
      <c r="B16" s="54"/>
      <c r="C16" s="55"/>
      <c r="D16" s="56">
        <f t="shared" si="0"/>
        <v>0</v>
      </c>
    </row>
    <row r="17" spans="1:4" ht="15" x14ac:dyDescent="0.2">
      <c r="A17" s="53"/>
      <c r="B17" s="54"/>
      <c r="C17" s="55"/>
      <c r="D17" s="56">
        <f>ROUND(C17*A17,0)</f>
        <v>0</v>
      </c>
    </row>
    <row r="18" spans="1:4" s="1" customFormat="1" ht="18" x14ac:dyDescent="0.25">
      <c r="A18" s="57"/>
      <c r="B18" s="57"/>
      <c r="C18" s="58" t="s">
        <v>3</v>
      </c>
      <c r="D18" s="59">
        <f>SUM(D6:D17)</f>
        <v>0</v>
      </c>
    </row>
  </sheetData>
  <sheetProtection algorithmName="SHA-512" hashValue="o5F3G+OKHx0nnki6gRn+/LC0C4lqaqM9cFIF/Lb45+cVxf0GgLTBMHUUEMeBgB8EM9LaKy6GSWZ+LQOJ5rBbMw==" saltValue="SXT36wosYX64qyTlzjD2Wg==" spinCount="100000" sheet="1" formatCells="0" formatColumns="0" formatRows="0" insertRows="0" deleteRows="0" sort="0"/>
  <mergeCells count="1">
    <mergeCell ref="C2:D3"/>
  </mergeCells>
  <pageMargins left="1" right="1" top="1" bottom="1" header="0.5" footer="0.5"/>
  <pageSetup scale="87" orientation="landscape" horizontalDpi="300" verticalDpi="300" r:id="rId1"/>
  <headerFooter alignWithMargins="0">
    <oddFooter>&amp;L&amp;F&amp;C&amp;A&amp;R&amp;D, &amp;T</oddFooter>
  </headerFooter>
  <legacyDrawing r:id="rId2"/>
</worksheet>
</file>

<file path=xl/worksheets/sheet7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sheetPr codeName="Sheet133">
    <pageSetUpPr fitToPage="1"/>
  </sheetPr>
  <dimension ref="A1:D18"/>
  <sheetViews>
    <sheetView showGridLines="0" zoomScale="85" zoomScaleNormal="85" zoomScaleSheetLayoutView="75" workbookViewId="0">
      <pane ySplit="5" topLeftCell="A6" activePane="bottomLeft" state="frozen"/>
      <selection activeCell="A7" sqref="A7"/>
      <selection pane="bottomLeft" activeCell="J26" sqref="J26"/>
    </sheetView>
  </sheetViews>
  <sheetFormatPr defaultRowHeight="12.75" x14ac:dyDescent="0.2"/>
  <cols>
    <col min="1" max="1" width="24.28515625" style="11" customWidth="1"/>
    <col min="2" max="2" width="80.7109375" style="11" customWidth="1"/>
    <col min="3" max="3" width="16.7109375" style="11" customWidth="1"/>
    <col min="4" max="4" width="20.42578125" style="11" customWidth="1"/>
    <col min="5" max="16384" width="9.140625" style="11"/>
  </cols>
  <sheetData>
    <row r="1" spans="1:4" ht="22.5" customHeight="1" x14ac:dyDescent="0.25">
      <c r="A1" s="28" t="str">
        <f>'122 - Prof Subs Wages'!A1</f>
        <v>Building</v>
      </c>
      <c r="B1" s="48">
        <f>+Totals!B1</f>
        <v>0</v>
      </c>
    </row>
    <row r="2" spans="1:4" ht="27" customHeight="1" x14ac:dyDescent="0.25">
      <c r="A2" s="28" t="str">
        <f>'122 - Prof Subs Wages'!A2</f>
        <v>Grade Level</v>
      </c>
      <c r="B2" s="48">
        <f>+Totals!B2</f>
        <v>0</v>
      </c>
      <c r="C2" s="94" t="s">
        <v>101</v>
      </c>
      <c r="D2" s="94"/>
    </row>
    <row r="3" spans="1:4" ht="36" x14ac:dyDescent="0.25">
      <c r="A3" s="28" t="str">
        <f>'122 - Prof Subs Wages'!A3</f>
        <v>4-Digit Function + Subject</v>
      </c>
      <c r="B3" s="48">
        <f>+Totals!B3</f>
        <v>0</v>
      </c>
      <c r="C3" s="95"/>
      <c r="D3" s="95"/>
    </row>
    <row r="4" spans="1:4" ht="38.25" customHeight="1" x14ac:dyDescent="0.25">
      <c r="A4" s="30" t="str">
        <f>+Totals!A4</f>
        <v>Name of Staff Member (LN, FN)</v>
      </c>
      <c r="B4" s="48">
        <f>+Totals!B4</f>
        <v>0</v>
      </c>
      <c r="C4" s="50"/>
      <c r="D4" s="50"/>
    </row>
    <row r="5" spans="1:4" s="1" customFormat="1" ht="18" x14ac:dyDescent="0.25">
      <c r="A5" s="51" t="s">
        <v>10</v>
      </c>
      <c r="B5" s="51" t="s">
        <v>0</v>
      </c>
      <c r="C5" s="52" t="s">
        <v>1</v>
      </c>
      <c r="D5" s="52" t="s">
        <v>2</v>
      </c>
    </row>
    <row r="6" spans="1:4" ht="15" x14ac:dyDescent="0.2">
      <c r="A6" s="67"/>
      <c r="B6" s="68" t="s">
        <v>75</v>
      </c>
      <c r="C6" s="69"/>
      <c r="D6" s="70"/>
    </row>
    <row r="7" spans="1:4" ht="15" x14ac:dyDescent="0.2">
      <c r="A7" s="53"/>
      <c r="B7" s="54"/>
      <c r="C7" s="55"/>
      <c r="D7" s="56">
        <f>ROUND((C7*A7)*(1+Totals!$G$1),0)</f>
        <v>0</v>
      </c>
    </row>
    <row r="8" spans="1:4" ht="15" x14ac:dyDescent="0.2">
      <c r="A8" s="53"/>
      <c r="B8" s="54"/>
      <c r="C8" s="55"/>
      <c r="D8" s="56">
        <f>ROUND((C8*A8)*(1+Totals!$G$1),0)</f>
        <v>0</v>
      </c>
    </row>
    <row r="9" spans="1:4" ht="15" x14ac:dyDescent="0.2">
      <c r="A9" s="53"/>
      <c r="B9" s="54"/>
      <c r="C9" s="55"/>
      <c r="D9" s="56">
        <f>ROUND((C9*A9)*(1+Totals!$G$1),0)</f>
        <v>0</v>
      </c>
    </row>
    <row r="10" spans="1:4" ht="15" x14ac:dyDescent="0.2">
      <c r="A10" s="53"/>
      <c r="B10" s="54"/>
      <c r="C10" s="55"/>
      <c r="D10" s="56">
        <f>ROUND((C10*A10)*(1+Totals!$G$1),0)</f>
        <v>0</v>
      </c>
    </row>
    <row r="11" spans="1:4" ht="15" x14ac:dyDescent="0.2">
      <c r="A11" s="53"/>
      <c r="B11" s="54"/>
      <c r="C11" s="55"/>
      <c r="D11" s="56">
        <f>ROUND((C11*A11)*(1+Totals!$G$1),0)</f>
        <v>0</v>
      </c>
    </row>
    <row r="12" spans="1:4" ht="15" x14ac:dyDescent="0.2">
      <c r="A12" s="53"/>
      <c r="B12" s="54"/>
      <c r="C12" s="55"/>
      <c r="D12" s="56">
        <f>ROUND((C12*A12)*(1+Totals!$G$1),0)</f>
        <v>0</v>
      </c>
    </row>
    <row r="13" spans="1:4" ht="15" x14ac:dyDescent="0.2">
      <c r="A13" s="53"/>
      <c r="B13" s="54"/>
      <c r="C13" s="55"/>
      <c r="D13" s="56">
        <f>ROUND((C13*A13)*(1+Totals!$G$1),0)</f>
        <v>0</v>
      </c>
    </row>
    <row r="14" spans="1:4" ht="15" x14ac:dyDescent="0.2">
      <c r="A14" s="53"/>
      <c r="B14" s="54"/>
      <c r="C14" s="55"/>
      <c r="D14" s="56">
        <f>ROUND((C14*A14)*(1+Totals!$G$1),0)</f>
        <v>0</v>
      </c>
    </row>
    <row r="15" spans="1:4" ht="15" x14ac:dyDescent="0.2">
      <c r="A15" s="53"/>
      <c r="B15" s="54"/>
      <c r="C15" s="55"/>
      <c r="D15" s="56">
        <f>ROUND((C15*A15)*(1+Totals!$G$1),0)</f>
        <v>0</v>
      </c>
    </row>
    <row r="16" spans="1:4" ht="15" x14ac:dyDescent="0.2">
      <c r="A16" s="53"/>
      <c r="B16" s="54"/>
      <c r="C16" s="55"/>
      <c r="D16" s="56">
        <f>ROUND((C16*A16)*(1+Totals!$G$1),0)</f>
        <v>0</v>
      </c>
    </row>
    <row r="17" spans="1:4" ht="15" x14ac:dyDescent="0.2">
      <c r="A17" s="53"/>
      <c r="B17" s="54"/>
      <c r="C17" s="55"/>
      <c r="D17" s="56">
        <f>ROUND((C17*A17)*(1+Totals!$G$1),0)</f>
        <v>0</v>
      </c>
    </row>
    <row r="18" spans="1:4" s="1" customFormat="1" ht="18" x14ac:dyDescent="0.25">
      <c r="A18" s="57"/>
      <c r="B18" s="57"/>
      <c r="C18" s="58" t="s">
        <v>3</v>
      </c>
      <c r="D18" s="59">
        <f>SUM(D6:D17)</f>
        <v>0</v>
      </c>
    </row>
  </sheetData>
  <sheetProtection algorithmName="SHA-512" hashValue="HXhVF1zRPdIe6gZcaBlJzuBO21I5CaTB/sTnHz9jJjsxInkxNZUH2zZUYmB8sGLOTIiNZ6jufEMxyHKMVNer0w==" saltValue="be2w5HH1YAHZ8CzRBnFlkA==" spinCount="100000" sheet="1" formatCells="0" formatColumns="0" formatRows="0" insertRows="0" deleteRows="0" sort="0"/>
  <mergeCells count="1">
    <mergeCell ref="C2:D3"/>
  </mergeCells>
  <pageMargins left="1" right="1" top="1" bottom="1" header="0.5" footer="0.5"/>
  <pageSetup scale="87" orientation="landscape" horizontalDpi="300" verticalDpi="300" r:id="rId1"/>
  <headerFooter alignWithMargins="0">
    <oddFooter>&amp;L&amp;F&amp;C&amp;A&amp;R&amp;D, &amp;T</oddFooter>
  </headerFooter>
  <legacyDrawing r:id="rId2"/>
</worksheet>
</file>

<file path=xl/worksheets/sheet7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sheetPr codeName="Sheet134">
    <pageSetUpPr fitToPage="1"/>
  </sheetPr>
  <dimension ref="A1:D18"/>
  <sheetViews>
    <sheetView showGridLines="0" zoomScale="85" zoomScaleNormal="85" zoomScaleSheetLayoutView="75" workbookViewId="0">
      <pane ySplit="5" topLeftCell="A6" activePane="bottomLeft" state="frozen"/>
      <selection activeCell="A7" sqref="A7"/>
      <selection pane="bottomLeft" activeCell="A7" sqref="A7"/>
    </sheetView>
  </sheetViews>
  <sheetFormatPr defaultRowHeight="12.75" x14ac:dyDescent="0.2"/>
  <cols>
    <col min="1" max="1" width="24.28515625" style="11" customWidth="1"/>
    <col min="2" max="2" width="80.7109375" style="11" customWidth="1"/>
    <col min="3" max="3" width="16.7109375" style="11" customWidth="1"/>
    <col min="4" max="4" width="20.42578125" style="11" customWidth="1"/>
    <col min="5" max="16384" width="9.140625" style="11"/>
  </cols>
  <sheetData>
    <row r="1" spans="1:4" ht="22.5" customHeight="1" x14ac:dyDescent="0.25">
      <c r="A1" s="28" t="str">
        <f>'122 - Prof Subs Wages'!A1</f>
        <v>Building</v>
      </c>
      <c r="B1" s="48">
        <f>+Totals!B1</f>
        <v>0</v>
      </c>
    </row>
    <row r="2" spans="1:4" ht="27" customHeight="1" x14ac:dyDescent="0.25">
      <c r="A2" s="28" t="str">
        <f>'122 - Prof Subs Wages'!A2</f>
        <v>Grade Level</v>
      </c>
      <c r="B2" s="48">
        <f>+Totals!B2</f>
        <v>0</v>
      </c>
      <c r="C2" s="94" t="s">
        <v>130</v>
      </c>
      <c r="D2" s="94"/>
    </row>
    <row r="3" spans="1:4" ht="36" x14ac:dyDescent="0.25">
      <c r="A3" s="28" t="str">
        <f>'122 - Prof Subs Wages'!A3</f>
        <v>4-Digit Function + Subject</v>
      </c>
      <c r="B3" s="48">
        <f>+Totals!B3</f>
        <v>0</v>
      </c>
      <c r="C3" s="95"/>
      <c r="D3" s="95"/>
    </row>
    <row r="4" spans="1:4" ht="36" customHeight="1" x14ac:dyDescent="0.25">
      <c r="A4" s="30" t="str">
        <f>+Totals!A4</f>
        <v>Name of Staff Member (LN, FN)</v>
      </c>
      <c r="B4" s="48">
        <f>+Totals!B4</f>
        <v>0</v>
      </c>
      <c r="C4" s="50"/>
      <c r="D4" s="50"/>
    </row>
    <row r="5" spans="1:4" s="1" customFormat="1" ht="18" x14ac:dyDescent="0.25">
      <c r="A5" s="51" t="s">
        <v>10</v>
      </c>
      <c r="B5" s="51" t="s">
        <v>0</v>
      </c>
      <c r="C5" s="52" t="s">
        <v>1</v>
      </c>
      <c r="D5" s="52" t="s">
        <v>2</v>
      </c>
    </row>
    <row r="6" spans="1:4" ht="15" x14ac:dyDescent="0.2">
      <c r="A6" s="67"/>
      <c r="B6" s="68" t="s">
        <v>75</v>
      </c>
      <c r="C6" s="69"/>
      <c r="D6" s="70"/>
    </row>
    <row r="7" spans="1:4" ht="15" x14ac:dyDescent="0.2">
      <c r="A7" s="53"/>
      <c r="B7" s="54"/>
      <c r="C7" s="55"/>
      <c r="D7" s="56">
        <f>ROUND(C7*A7,0)</f>
        <v>0</v>
      </c>
    </row>
    <row r="8" spans="1:4" ht="15" x14ac:dyDescent="0.2">
      <c r="A8" s="53"/>
      <c r="B8" s="54"/>
      <c r="C8" s="55"/>
      <c r="D8" s="56">
        <f t="shared" ref="D8:D17" si="0">ROUND(C8*A8,0)</f>
        <v>0</v>
      </c>
    </row>
    <row r="9" spans="1:4" ht="15" x14ac:dyDescent="0.2">
      <c r="A9" s="53"/>
      <c r="B9" s="54"/>
      <c r="C9" s="55"/>
      <c r="D9" s="56">
        <f t="shared" si="0"/>
        <v>0</v>
      </c>
    </row>
    <row r="10" spans="1:4" ht="15" x14ac:dyDescent="0.2">
      <c r="A10" s="53"/>
      <c r="B10" s="54"/>
      <c r="C10" s="55"/>
      <c r="D10" s="56">
        <f t="shared" si="0"/>
        <v>0</v>
      </c>
    </row>
    <row r="11" spans="1:4" ht="15" x14ac:dyDescent="0.2">
      <c r="A11" s="53"/>
      <c r="B11" s="54"/>
      <c r="C11" s="55"/>
      <c r="D11" s="56">
        <f t="shared" si="0"/>
        <v>0</v>
      </c>
    </row>
    <row r="12" spans="1:4" ht="15" x14ac:dyDescent="0.2">
      <c r="A12" s="53"/>
      <c r="B12" s="54"/>
      <c r="C12" s="55"/>
      <c r="D12" s="56">
        <f t="shared" si="0"/>
        <v>0</v>
      </c>
    </row>
    <row r="13" spans="1:4" ht="15" x14ac:dyDescent="0.2">
      <c r="A13" s="53"/>
      <c r="B13" s="54"/>
      <c r="C13" s="55"/>
      <c r="D13" s="56">
        <f t="shared" si="0"/>
        <v>0</v>
      </c>
    </row>
    <row r="14" spans="1:4" ht="15" x14ac:dyDescent="0.2">
      <c r="A14" s="53"/>
      <c r="B14" s="54"/>
      <c r="C14" s="55"/>
      <c r="D14" s="56">
        <f>ROUND(C14*A14,0)</f>
        <v>0</v>
      </c>
    </row>
    <row r="15" spans="1:4" ht="15" x14ac:dyDescent="0.2">
      <c r="A15" s="53"/>
      <c r="B15" s="54"/>
      <c r="C15" s="55"/>
      <c r="D15" s="56">
        <f t="shared" si="0"/>
        <v>0</v>
      </c>
    </row>
    <row r="16" spans="1:4" ht="15" x14ac:dyDescent="0.2">
      <c r="A16" s="53"/>
      <c r="B16" s="54"/>
      <c r="C16" s="55"/>
      <c r="D16" s="56">
        <f t="shared" si="0"/>
        <v>0</v>
      </c>
    </row>
    <row r="17" spans="1:4" ht="15" x14ac:dyDescent="0.2">
      <c r="A17" s="53"/>
      <c r="B17" s="54"/>
      <c r="C17" s="55"/>
      <c r="D17" s="56">
        <f t="shared" si="0"/>
        <v>0</v>
      </c>
    </row>
    <row r="18" spans="1:4" s="1" customFormat="1" ht="18" x14ac:dyDescent="0.25">
      <c r="A18" s="57"/>
      <c r="B18" s="57"/>
      <c r="C18" s="58" t="s">
        <v>3</v>
      </c>
      <c r="D18" s="59">
        <f>SUM(D6:D17)</f>
        <v>0</v>
      </c>
    </row>
  </sheetData>
  <sheetProtection algorithmName="SHA-512" hashValue="oSDohRt38vBhBfsZf00/bPU3N0cFACF98rEJn3GSZy9r5ri0bkFEpgp1xIJxVIwEk6bCFwhP+B2YpPgISQdB5A==" saltValue="Vu100Xstu/wx+1glOvyDuw==" spinCount="100000" sheet="1" formatCells="0" formatColumns="0" formatRows="0" insertRows="0" deleteRows="0" sort="0"/>
  <mergeCells count="1">
    <mergeCell ref="C2:D3"/>
  </mergeCells>
  <pageMargins left="1" right="1" top="1" bottom="1" header="0.5" footer="0.5"/>
  <pageSetup scale="87" orientation="landscape" horizontalDpi="300" verticalDpi="300" r:id="rId1"/>
  <headerFooter alignWithMargins="0">
    <oddFooter>&amp;L&amp;F&amp;C&amp;A&amp;R&amp;D, &amp;T</oddFooter>
  </headerFooter>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1">
    <pageSetUpPr fitToPage="1"/>
  </sheetPr>
  <dimension ref="A1:E19"/>
  <sheetViews>
    <sheetView showGridLines="0" zoomScale="85" zoomScaleNormal="85" zoomScaleSheetLayoutView="75" workbookViewId="0">
      <pane ySplit="7" topLeftCell="A8" activePane="bottomLeft" state="frozen"/>
      <selection activeCell="K20" sqref="K20"/>
      <selection pane="bottomLeft" activeCell="D7" sqref="D7"/>
    </sheetView>
  </sheetViews>
  <sheetFormatPr defaultColWidth="8.85546875" defaultRowHeight="12.75" x14ac:dyDescent="0.2"/>
  <cols>
    <col min="1" max="1" width="23.5703125" style="29" customWidth="1"/>
    <col min="2" max="2" width="16.140625" style="29" customWidth="1"/>
    <col min="3" max="3" width="80.7109375" style="29" customWidth="1"/>
    <col min="4" max="4" width="22.28515625" style="29" bestFit="1" customWidth="1"/>
    <col min="5" max="5" width="20.42578125" style="29" customWidth="1"/>
    <col min="6" max="16384" width="8.85546875" style="29"/>
  </cols>
  <sheetData>
    <row r="1" spans="1:5" ht="18" x14ac:dyDescent="0.25">
      <c r="A1" s="47" t="str">
        <f>'122 - Prof Subs Wages'!A1</f>
        <v>Building</v>
      </c>
      <c r="B1" s="90">
        <f>+TotalsB1</f>
        <v>0</v>
      </c>
      <c r="C1" s="91"/>
    </row>
    <row r="2" spans="1:5" ht="18" x14ac:dyDescent="0.25">
      <c r="A2" s="47" t="str">
        <f>'122 - Prof Subs Wages'!A2</f>
        <v>Grade Level</v>
      </c>
      <c r="B2" s="90">
        <f>+Totals!B2</f>
        <v>0</v>
      </c>
      <c r="C2" s="91"/>
      <c r="D2" s="92" t="s">
        <v>95</v>
      </c>
      <c r="E2" s="92"/>
    </row>
    <row r="3" spans="1:5" ht="36" x14ac:dyDescent="0.25">
      <c r="A3" s="47" t="str">
        <f>'122 - Prof Subs Wages'!A3</f>
        <v>4-Digit Function + Subject</v>
      </c>
      <c r="B3" s="90">
        <f>+Totals!B3</f>
        <v>0</v>
      </c>
      <c r="C3" s="91"/>
      <c r="D3" s="93"/>
      <c r="E3" s="93"/>
    </row>
    <row r="4" spans="1:5" ht="33.75" customHeight="1" x14ac:dyDescent="0.25">
      <c r="A4" s="30" t="str">
        <f>+Totals!A4</f>
        <v>Name of Staff Member (LN, FN)</v>
      </c>
      <c r="B4" s="90">
        <f>+Totals!B4</f>
        <v>0</v>
      </c>
      <c r="C4" s="91"/>
      <c r="D4" s="31"/>
      <c r="E4" s="31"/>
    </row>
    <row r="5" spans="1:5" s="6" customFormat="1" ht="54" x14ac:dyDescent="0.25">
      <c r="A5" s="32" t="s">
        <v>57</v>
      </c>
      <c r="B5" s="32" t="s">
        <v>58</v>
      </c>
      <c r="C5" s="32" t="s">
        <v>0</v>
      </c>
      <c r="D5" s="33" t="s">
        <v>63</v>
      </c>
      <c r="E5" s="33" t="s">
        <v>2</v>
      </c>
    </row>
    <row r="6" spans="1:5" ht="15" x14ac:dyDescent="0.2">
      <c r="A6" s="34"/>
      <c r="B6" s="34"/>
      <c r="C6" s="35" t="s">
        <v>60</v>
      </c>
      <c r="D6" s="36"/>
      <c r="E6" s="37"/>
    </row>
    <row r="7" spans="1:5" ht="15" x14ac:dyDescent="0.2">
      <c r="A7" s="35">
        <v>3</v>
      </c>
      <c r="B7" s="35">
        <v>1</v>
      </c>
      <c r="C7" s="38" t="s">
        <v>61</v>
      </c>
      <c r="D7" s="39">
        <f>9*8</f>
        <v>72</v>
      </c>
      <c r="E7" s="39">
        <f>ROUNDUP(A7*B7*D7,0)</f>
        <v>216</v>
      </c>
    </row>
    <row r="8" spans="1:5" ht="15" x14ac:dyDescent="0.2">
      <c r="A8" s="40"/>
      <c r="B8" s="40"/>
      <c r="C8" s="41"/>
      <c r="D8" s="42"/>
      <c r="E8" s="43">
        <f t="shared" ref="E8:E18" si="0">ROUNDUP(A8*B8*D8,0)</f>
        <v>0</v>
      </c>
    </row>
    <row r="9" spans="1:5" ht="15" x14ac:dyDescent="0.2">
      <c r="A9" s="40"/>
      <c r="B9" s="40"/>
      <c r="C9" s="41"/>
      <c r="D9" s="42"/>
      <c r="E9" s="43">
        <f t="shared" si="0"/>
        <v>0</v>
      </c>
    </row>
    <row r="10" spans="1:5" ht="15" x14ac:dyDescent="0.2">
      <c r="A10" s="40"/>
      <c r="B10" s="40"/>
      <c r="C10" s="41"/>
      <c r="D10" s="42"/>
      <c r="E10" s="43">
        <f t="shared" si="0"/>
        <v>0</v>
      </c>
    </row>
    <row r="11" spans="1:5" ht="15" x14ac:dyDescent="0.2">
      <c r="A11" s="40"/>
      <c r="B11" s="40"/>
      <c r="C11" s="41"/>
      <c r="D11" s="42"/>
      <c r="E11" s="43">
        <f t="shared" si="0"/>
        <v>0</v>
      </c>
    </row>
    <row r="12" spans="1:5" ht="15" x14ac:dyDescent="0.2">
      <c r="A12" s="40"/>
      <c r="B12" s="40"/>
      <c r="C12" s="41"/>
      <c r="D12" s="42"/>
      <c r="E12" s="43">
        <f t="shared" si="0"/>
        <v>0</v>
      </c>
    </row>
    <row r="13" spans="1:5" ht="15" x14ac:dyDescent="0.2">
      <c r="A13" s="40"/>
      <c r="B13" s="40"/>
      <c r="C13" s="41"/>
      <c r="D13" s="42"/>
      <c r="E13" s="43">
        <f t="shared" si="0"/>
        <v>0</v>
      </c>
    </row>
    <row r="14" spans="1:5" ht="15" x14ac:dyDescent="0.2">
      <c r="A14" s="40"/>
      <c r="B14" s="40"/>
      <c r="C14" s="41"/>
      <c r="D14" s="42"/>
      <c r="E14" s="43">
        <f t="shared" si="0"/>
        <v>0</v>
      </c>
    </row>
    <row r="15" spans="1:5" ht="15" x14ac:dyDescent="0.2">
      <c r="A15" s="40"/>
      <c r="B15" s="40"/>
      <c r="C15" s="41"/>
      <c r="D15" s="42"/>
      <c r="E15" s="43">
        <f t="shared" si="0"/>
        <v>0</v>
      </c>
    </row>
    <row r="16" spans="1:5" ht="15" x14ac:dyDescent="0.2">
      <c r="A16" s="40"/>
      <c r="B16" s="40"/>
      <c r="C16" s="41"/>
      <c r="D16" s="42"/>
      <c r="E16" s="43">
        <f t="shared" si="0"/>
        <v>0</v>
      </c>
    </row>
    <row r="17" spans="1:5" ht="15" x14ac:dyDescent="0.2">
      <c r="A17" s="40"/>
      <c r="B17" s="40"/>
      <c r="C17" s="41"/>
      <c r="D17" s="42"/>
      <c r="E17" s="43">
        <f t="shared" si="0"/>
        <v>0</v>
      </c>
    </row>
    <row r="18" spans="1:5" ht="15" x14ac:dyDescent="0.2">
      <c r="A18" s="40"/>
      <c r="B18" s="40"/>
      <c r="C18" s="41"/>
      <c r="D18" s="42"/>
      <c r="E18" s="43">
        <f t="shared" si="0"/>
        <v>0</v>
      </c>
    </row>
    <row r="19" spans="1:5" s="6" customFormat="1" ht="18" x14ac:dyDescent="0.25">
      <c r="A19" s="44"/>
      <c r="B19" s="44"/>
      <c r="C19" s="44"/>
      <c r="D19" s="45" t="s">
        <v>3</v>
      </c>
      <c r="E19" s="46">
        <f>SUM(E8:E18)</f>
        <v>0</v>
      </c>
    </row>
  </sheetData>
  <sheetProtection algorithmName="SHA-512" hashValue="uAlu2TrmTVAlpjsg148IY/lgbYDBanQw7hu7cNeO2dm1QjL6t5vibv4Y6QiW2O317VnhdAdU6Jqk08YCvnKkbA==" saltValue="JbJKD9guAtvhOtP8tM9TNw==" spinCount="100000" sheet="1" formatCells="0" insertRows="0" deleteRows="0" sort="0"/>
  <mergeCells count="5">
    <mergeCell ref="B1:C1"/>
    <mergeCell ref="B2:C2"/>
    <mergeCell ref="D2:E3"/>
    <mergeCell ref="B3:C3"/>
    <mergeCell ref="B4:C4"/>
  </mergeCells>
  <pageMargins left="1" right="1" top="1" bottom="1" header="0.5" footer="0.5"/>
  <pageSetup scale="87" orientation="landscape" horizontalDpi="300" verticalDpi="300" r:id="rId1"/>
  <headerFooter alignWithMargins="0">
    <oddFooter>&amp;L&amp;F&amp;C&amp;A&amp;R&amp;D, &amp;T</oddFooter>
  </headerFooter>
</worksheet>
</file>

<file path=xl/worksheets/sheet8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D8A20F-3F89-4F11-A988-95BC016D845E}">
  <sheetPr>
    <pageSetUpPr fitToPage="1"/>
  </sheetPr>
  <dimension ref="A1:D18"/>
  <sheetViews>
    <sheetView showGridLines="0" zoomScale="85" zoomScaleNormal="85" zoomScaleSheetLayoutView="75" workbookViewId="0">
      <pane ySplit="5" topLeftCell="A6" activePane="bottomLeft" state="frozen"/>
      <selection activeCell="A7" sqref="A7"/>
      <selection pane="bottomLeft" activeCell="A7" sqref="A7"/>
    </sheetView>
  </sheetViews>
  <sheetFormatPr defaultRowHeight="12.75" x14ac:dyDescent="0.2"/>
  <cols>
    <col min="1" max="1" width="24.28515625" style="11" customWidth="1"/>
    <col min="2" max="2" width="80.7109375" style="11" customWidth="1"/>
    <col min="3" max="3" width="16.7109375" style="11" customWidth="1"/>
    <col min="4" max="4" width="20.42578125" style="11" customWidth="1"/>
    <col min="5" max="16384" width="9.140625" style="11"/>
  </cols>
  <sheetData>
    <row r="1" spans="1:4" ht="22.5" customHeight="1" x14ac:dyDescent="0.25">
      <c r="A1" s="28" t="str">
        <f>'122 - Prof Subs Wages'!A1</f>
        <v>Building</v>
      </c>
      <c r="B1" s="48">
        <f>+Totals!B1</f>
        <v>0</v>
      </c>
    </row>
    <row r="2" spans="1:4" ht="27" customHeight="1" x14ac:dyDescent="0.25">
      <c r="A2" s="28" t="str">
        <f>'122 - Prof Subs Wages'!A2</f>
        <v>Grade Level</v>
      </c>
      <c r="B2" s="48">
        <f>+Totals!B2</f>
        <v>0</v>
      </c>
      <c r="C2" s="94" t="s">
        <v>127</v>
      </c>
      <c r="D2" s="94"/>
    </row>
    <row r="3" spans="1:4" ht="36" x14ac:dyDescent="0.25">
      <c r="A3" s="28" t="str">
        <f>'122 - Prof Subs Wages'!A3</f>
        <v>4-Digit Function + Subject</v>
      </c>
      <c r="B3" s="48">
        <f>+Totals!B3</f>
        <v>0</v>
      </c>
      <c r="C3" s="95"/>
      <c r="D3" s="95"/>
    </row>
    <row r="4" spans="1:4" ht="36" customHeight="1" x14ac:dyDescent="0.25">
      <c r="A4" s="30" t="str">
        <f>+Totals!A4</f>
        <v>Name of Staff Member (LN, FN)</v>
      </c>
      <c r="B4" s="48">
        <f>+Totals!B4</f>
        <v>0</v>
      </c>
      <c r="C4" s="50"/>
      <c r="D4" s="50"/>
    </row>
    <row r="5" spans="1:4" s="1" customFormat="1" ht="18" x14ac:dyDescent="0.25">
      <c r="A5" s="51" t="s">
        <v>10</v>
      </c>
      <c r="B5" s="51" t="s">
        <v>0</v>
      </c>
      <c r="C5" s="52" t="s">
        <v>1</v>
      </c>
      <c r="D5" s="52" t="s">
        <v>2</v>
      </c>
    </row>
    <row r="6" spans="1:4" ht="15" x14ac:dyDescent="0.2">
      <c r="A6" s="67"/>
      <c r="B6" s="68" t="s">
        <v>75</v>
      </c>
      <c r="C6" s="69"/>
      <c r="D6" s="70"/>
    </row>
    <row r="7" spans="1:4" ht="15" x14ac:dyDescent="0.2">
      <c r="A7" s="53"/>
      <c r="B7" s="54"/>
      <c r="C7" s="55"/>
      <c r="D7" s="56">
        <f>ROUND(C7*A7,0)</f>
        <v>0</v>
      </c>
    </row>
    <row r="8" spans="1:4" ht="15" x14ac:dyDescent="0.2">
      <c r="A8" s="53"/>
      <c r="B8" s="54"/>
      <c r="C8" s="55"/>
      <c r="D8" s="56">
        <f t="shared" ref="D8:D17" si="0">ROUND(C8*A8,0)</f>
        <v>0</v>
      </c>
    </row>
    <row r="9" spans="1:4" ht="15" x14ac:dyDescent="0.2">
      <c r="A9" s="53"/>
      <c r="B9" s="54"/>
      <c r="C9" s="55"/>
      <c r="D9" s="56">
        <f t="shared" si="0"/>
        <v>0</v>
      </c>
    </row>
    <row r="10" spans="1:4" ht="15" x14ac:dyDescent="0.2">
      <c r="A10" s="53"/>
      <c r="B10" s="54"/>
      <c r="C10" s="55"/>
      <c r="D10" s="56">
        <f t="shared" si="0"/>
        <v>0</v>
      </c>
    </row>
    <row r="11" spans="1:4" ht="15" x14ac:dyDescent="0.2">
      <c r="A11" s="53"/>
      <c r="B11" s="54"/>
      <c r="C11" s="55"/>
      <c r="D11" s="56">
        <f t="shared" si="0"/>
        <v>0</v>
      </c>
    </row>
    <row r="12" spans="1:4" ht="15" x14ac:dyDescent="0.2">
      <c r="A12" s="53"/>
      <c r="B12" s="54"/>
      <c r="C12" s="55"/>
      <c r="D12" s="56">
        <f t="shared" si="0"/>
        <v>0</v>
      </c>
    </row>
    <row r="13" spans="1:4" ht="15" x14ac:dyDescent="0.2">
      <c r="A13" s="53"/>
      <c r="B13" s="54"/>
      <c r="C13" s="55"/>
      <c r="D13" s="56">
        <f t="shared" si="0"/>
        <v>0</v>
      </c>
    </row>
    <row r="14" spans="1:4" ht="15" x14ac:dyDescent="0.2">
      <c r="A14" s="53"/>
      <c r="B14" s="54"/>
      <c r="C14" s="55"/>
      <c r="D14" s="56">
        <f>ROUND(C14*A14,0)</f>
        <v>0</v>
      </c>
    </row>
    <row r="15" spans="1:4" ht="15" x14ac:dyDescent="0.2">
      <c r="A15" s="53"/>
      <c r="B15" s="54"/>
      <c r="C15" s="55"/>
      <c r="D15" s="56">
        <f t="shared" si="0"/>
        <v>0</v>
      </c>
    </row>
    <row r="16" spans="1:4" ht="15" x14ac:dyDescent="0.2">
      <c r="A16" s="53"/>
      <c r="B16" s="54"/>
      <c r="C16" s="55"/>
      <c r="D16" s="56">
        <f t="shared" si="0"/>
        <v>0</v>
      </c>
    </row>
    <row r="17" spans="1:4" ht="15" x14ac:dyDescent="0.2">
      <c r="A17" s="53"/>
      <c r="B17" s="54"/>
      <c r="C17" s="55"/>
      <c r="D17" s="56">
        <f t="shared" si="0"/>
        <v>0</v>
      </c>
    </row>
    <row r="18" spans="1:4" s="1" customFormat="1" ht="18" x14ac:dyDescent="0.25">
      <c r="A18" s="57"/>
      <c r="B18" s="57"/>
      <c r="C18" s="58" t="s">
        <v>3</v>
      </c>
      <c r="D18" s="59">
        <f>SUM(D6:D17)</f>
        <v>0</v>
      </c>
    </row>
  </sheetData>
  <sheetProtection algorithmName="SHA-512" hashValue="MEzR6/cWdhdG22jfanBie2apBXS0oYaxx7A/d9cxP//ZBvq6beuCYfpyrVBxdkJzyedo7tMGPrgGyfU3OxmxVA==" saltValue="dxSyNDzGcPZSmkZYZD33Xw==" spinCount="100000" sheet="1" formatCells="0" formatColumns="0" formatRows="0" insertRows="0" deleteRows="0" sort="0"/>
  <mergeCells count="1">
    <mergeCell ref="C2:D3"/>
  </mergeCells>
  <pageMargins left="1" right="1" top="1" bottom="1" header="0.5" footer="0.5"/>
  <pageSetup scale="87" orientation="landscape" horizontalDpi="300" verticalDpi="300" r:id="rId1"/>
  <headerFooter alignWithMargins="0">
    <oddFooter>&amp;L&amp;F&amp;C&amp;A&amp;R&amp;D, &amp;T</oddFooter>
  </headerFooter>
  <legacyDrawing r:id="rId2"/>
</worksheet>
</file>

<file path=xl/worksheets/sheet8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sheetPr codeName="Sheet135">
    <pageSetUpPr fitToPage="1"/>
  </sheetPr>
  <dimension ref="A1:D18"/>
  <sheetViews>
    <sheetView showGridLines="0" zoomScale="85" zoomScaleNormal="85" zoomScaleSheetLayoutView="75" workbookViewId="0">
      <pane ySplit="5" topLeftCell="A6" activePane="bottomLeft" state="frozen"/>
      <selection activeCell="A7" sqref="A7"/>
      <selection pane="bottomLeft" activeCell="A7" sqref="A7"/>
    </sheetView>
  </sheetViews>
  <sheetFormatPr defaultRowHeight="12.75" x14ac:dyDescent="0.2"/>
  <cols>
    <col min="1" max="1" width="24.28515625" style="11" customWidth="1"/>
    <col min="2" max="2" width="80.7109375" style="11" customWidth="1"/>
    <col min="3" max="3" width="16.7109375" style="11" customWidth="1"/>
    <col min="4" max="4" width="20.42578125" style="11" customWidth="1"/>
    <col min="5" max="16384" width="9.140625" style="11"/>
  </cols>
  <sheetData>
    <row r="1" spans="1:4" ht="22.5" customHeight="1" x14ac:dyDescent="0.25">
      <c r="A1" s="28" t="str">
        <f>'122 - Prof Subs Wages'!A1</f>
        <v>Building</v>
      </c>
      <c r="B1" s="48">
        <f>+Totals!B1</f>
        <v>0</v>
      </c>
    </row>
    <row r="2" spans="1:4" ht="27" customHeight="1" x14ac:dyDescent="0.25">
      <c r="A2" s="28" t="str">
        <f>'122 - Prof Subs Wages'!A2</f>
        <v>Grade Level</v>
      </c>
      <c r="B2" s="48">
        <f>+Totals!B2</f>
        <v>0</v>
      </c>
      <c r="C2" s="94" t="s">
        <v>28</v>
      </c>
      <c r="D2" s="94"/>
    </row>
    <row r="3" spans="1:4" ht="36" x14ac:dyDescent="0.25">
      <c r="A3" s="28" t="str">
        <f>'122 - Prof Subs Wages'!A3</f>
        <v>4-Digit Function + Subject</v>
      </c>
      <c r="B3" s="48">
        <f>+Totals!B3</f>
        <v>0</v>
      </c>
      <c r="C3" s="95"/>
      <c r="D3" s="95"/>
    </row>
    <row r="4" spans="1:4" ht="34.5" customHeight="1" x14ac:dyDescent="0.25">
      <c r="A4" s="30" t="str">
        <f>+Totals!A4</f>
        <v>Name of Staff Member (LN, FN)</v>
      </c>
      <c r="B4" s="48">
        <f>+Totals!B4</f>
        <v>0</v>
      </c>
      <c r="C4" s="50"/>
      <c r="D4" s="50"/>
    </row>
    <row r="5" spans="1:4" s="1" customFormat="1" ht="18" x14ac:dyDescent="0.25">
      <c r="A5" s="51" t="s">
        <v>10</v>
      </c>
      <c r="B5" s="51" t="s">
        <v>0</v>
      </c>
      <c r="C5" s="52" t="s">
        <v>1</v>
      </c>
      <c r="D5" s="52" t="s">
        <v>2</v>
      </c>
    </row>
    <row r="6" spans="1:4" ht="15" x14ac:dyDescent="0.2">
      <c r="A6" s="67"/>
      <c r="B6" s="68" t="s">
        <v>75</v>
      </c>
      <c r="C6" s="69"/>
      <c r="D6" s="70"/>
    </row>
    <row r="7" spans="1:4" ht="15" x14ac:dyDescent="0.2">
      <c r="A7" s="53"/>
      <c r="B7" s="54"/>
      <c r="C7" s="55"/>
      <c r="D7" s="56">
        <f>ROUND((C7*A7)*(1+Totals!$G$1),0)</f>
        <v>0</v>
      </c>
    </row>
    <row r="8" spans="1:4" ht="15" x14ac:dyDescent="0.2">
      <c r="A8" s="53"/>
      <c r="B8" s="54"/>
      <c r="C8" s="55"/>
      <c r="D8" s="56">
        <f>ROUND((C8*A8)*(1+Totals!$G$1),0)</f>
        <v>0</v>
      </c>
    </row>
    <row r="9" spans="1:4" ht="15" x14ac:dyDescent="0.2">
      <c r="A9" s="53"/>
      <c r="B9" s="54"/>
      <c r="C9" s="55"/>
      <c r="D9" s="56">
        <f>ROUND((C9*A9)*(1+Totals!$G$1),0)</f>
        <v>0</v>
      </c>
    </row>
    <row r="10" spans="1:4" ht="15" x14ac:dyDescent="0.2">
      <c r="A10" s="53"/>
      <c r="B10" s="54"/>
      <c r="C10" s="55"/>
      <c r="D10" s="56">
        <f>ROUND((C10*A10)*(1+Totals!$G$1),0)</f>
        <v>0</v>
      </c>
    </row>
    <row r="11" spans="1:4" ht="15" x14ac:dyDescent="0.2">
      <c r="A11" s="53"/>
      <c r="B11" s="54"/>
      <c r="C11" s="55"/>
      <c r="D11" s="56">
        <f>ROUND((C11*A11)*(1+Totals!$G$1),0)</f>
        <v>0</v>
      </c>
    </row>
    <row r="12" spans="1:4" ht="15" x14ac:dyDescent="0.2">
      <c r="A12" s="53"/>
      <c r="B12" s="54"/>
      <c r="C12" s="55"/>
      <c r="D12" s="56">
        <f>ROUND((C12*A12)*(1+Totals!$G$1),0)</f>
        <v>0</v>
      </c>
    </row>
    <row r="13" spans="1:4" ht="15" x14ac:dyDescent="0.2">
      <c r="A13" s="53"/>
      <c r="B13" s="54"/>
      <c r="C13" s="55"/>
      <c r="D13" s="56">
        <f>ROUND((C13*A13)*(1+Totals!$G$1),0)</f>
        <v>0</v>
      </c>
    </row>
    <row r="14" spans="1:4" ht="15" x14ac:dyDescent="0.2">
      <c r="A14" s="53"/>
      <c r="B14" s="54"/>
      <c r="C14" s="55"/>
      <c r="D14" s="56">
        <f>ROUND((C14*A14)*(1+Totals!$G$1),0)</f>
        <v>0</v>
      </c>
    </row>
    <row r="15" spans="1:4" ht="15" x14ac:dyDescent="0.2">
      <c r="A15" s="53"/>
      <c r="B15" s="54"/>
      <c r="C15" s="55"/>
      <c r="D15" s="56">
        <f>ROUND((C15*A15)*(1+Totals!$G$1),0)</f>
        <v>0</v>
      </c>
    </row>
    <row r="16" spans="1:4" ht="15" x14ac:dyDescent="0.2">
      <c r="A16" s="53"/>
      <c r="B16" s="54"/>
      <c r="C16" s="55"/>
      <c r="D16" s="56">
        <f>ROUND((C16*A16)*(1+Totals!$G$1),0)</f>
        <v>0</v>
      </c>
    </row>
    <row r="17" spans="1:4" ht="15" x14ac:dyDescent="0.2">
      <c r="A17" s="53"/>
      <c r="B17" s="54"/>
      <c r="C17" s="55"/>
      <c r="D17" s="56">
        <f>ROUND((C17*A17)*(1+Totals!$G$1),0)</f>
        <v>0</v>
      </c>
    </row>
    <row r="18" spans="1:4" s="1" customFormat="1" ht="18" x14ac:dyDescent="0.25">
      <c r="A18" s="57"/>
      <c r="B18" s="57"/>
      <c r="C18" s="58" t="s">
        <v>3</v>
      </c>
      <c r="D18" s="59">
        <f>SUM(D6:D17)</f>
        <v>0</v>
      </c>
    </row>
  </sheetData>
  <sheetProtection algorithmName="SHA-512" hashValue="QpcIv/QLQ4MIhBQ2yd/V14ggXdh6wRrOOtuuQh8Kxt2pLZO6rKbCIAgnJzR3QZge6zXwyTxHWtCEvbc/7M8VZg==" saltValue="5JPfTKHX0c+NHPyhgQQjeA==" spinCount="100000" sheet="1" formatCells="0" formatColumns="0" formatRows="0" insertRows="0" deleteRows="0" sort="0"/>
  <mergeCells count="1">
    <mergeCell ref="C2:D3"/>
  </mergeCells>
  <pageMargins left="1" right="1" top="1" bottom="1" header="0.5" footer="0.5"/>
  <pageSetup scale="87" orientation="landscape" horizontalDpi="300" verticalDpi="300" r:id="rId1"/>
  <headerFooter alignWithMargins="0">
    <oddFooter>&amp;L&amp;F&amp;C&amp;A&amp;R&amp;D, &amp;T</oddFooter>
  </headerFooter>
  <legacyDrawing r:id="rId2"/>
</worksheet>
</file>

<file path=xl/worksheets/sheet8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A00EBC-9337-482F-B24D-FEBBB74DB9E0}">
  <sheetPr>
    <pageSetUpPr fitToPage="1"/>
  </sheetPr>
  <dimension ref="A1:D29"/>
  <sheetViews>
    <sheetView showGridLines="0" zoomScale="85" zoomScaleNormal="85" zoomScaleSheetLayoutView="75" workbookViewId="0">
      <pane ySplit="5" topLeftCell="A6" activePane="bottomLeft" state="frozen"/>
      <selection activeCell="A7" sqref="A7"/>
      <selection pane="bottomLeft" activeCell="A7" sqref="A7"/>
    </sheetView>
  </sheetViews>
  <sheetFormatPr defaultRowHeight="12.75" x14ac:dyDescent="0.2"/>
  <cols>
    <col min="1" max="1" width="24.28515625" style="11" customWidth="1"/>
    <col min="2" max="2" width="80.7109375" style="11" customWidth="1"/>
    <col min="3" max="3" width="16.7109375" style="11" customWidth="1"/>
    <col min="4" max="4" width="20.42578125" style="11" customWidth="1"/>
    <col min="5" max="16384" width="9.140625" style="11"/>
  </cols>
  <sheetData>
    <row r="1" spans="1:4" ht="22.5" customHeight="1" x14ac:dyDescent="0.25">
      <c r="A1" s="28" t="str">
        <f>'122 - Prof Subs Wages'!A1</f>
        <v>Building</v>
      </c>
      <c r="B1" s="48">
        <f>+Totals!B1</f>
        <v>0</v>
      </c>
    </row>
    <row r="2" spans="1:4" ht="27" customHeight="1" x14ac:dyDescent="0.25">
      <c r="A2" s="28" t="str">
        <f>'122 - Prof Subs Wages'!A2</f>
        <v>Grade Level</v>
      </c>
      <c r="B2" s="48">
        <f>+Totals!B2</f>
        <v>0</v>
      </c>
      <c r="C2" s="94" t="s">
        <v>126</v>
      </c>
      <c r="D2" s="94"/>
    </row>
    <row r="3" spans="1:4" ht="36" x14ac:dyDescent="0.25">
      <c r="A3" s="28" t="str">
        <f>'122 - Prof Subs Wages'!A3</f>
        <v>4-Digit Function + Subject</v>
      </c>
      <c r="B3" s="48">
        <f>+Totals!B3</f>
        <v>0</v>
      </c>
      <c r="C3" s="95"/>
      <c r="D3" s="95"/>
    </row>
    <row r="4" spans="1:4" ht="34.5" customHeight="1" x14ac:dyDescent="0.25">
      <c r="A4" s="30" t="str">
        <f>+Totals!A4</f>
        <v>Name of Staff Member (LN, FN)</v>
      </c>
      <c r="B4" s="48">
        <f>+Totals!B4</f>
        <v>0</v>
      </c>
      <c r="C4" s="50"/>
      <c r="D4" s="50"/>
    </row>
    <row r="5" spans="1:4" s="1" customFormat="1" ht="18" x14ac:dyDescent="0.25">
      <c r="A5" s="51" t="s">
        <v>10</v>
      </c>
      <c r="B5" s="51" t="s">
        <v>0</v>
      </c>
      <c r="C5" s="52" t="s">
        <v>1</v>
      </c>
      <c r="D5" s="52" t="s">
        <v>2</v>
      </c>
    </row>
    <row r="6" spans="1:4" ht="15" x14ac:dyDescent="0.2">
      <c r="A6" s="67"/>
      <c r="B6" s="68" t="s">
        <v>75</v>
      </c>
      <c r="C6" s="69"/>
      <c r="D6" s="70"/>
    </row>
    <row r="7" spans="1:4" ht="15" x14ac:dyDescent="0.2">
      <c r="A7" s="53"/>
      <c r="B7" s="54"/>
      <c r="C7" s="55"/>
      <c r="D7" s="56">
        <f>ROUND((C7*A7)*(1+0),0)</f>
        <v>0</v>
      </c>
    </row>
    <row r="8" spans="1:4" ht="15" x14ac:dyDescent="0.2">
      <c r="A8" s="53"/>
      <c r="B8" s="54"/>
      <c r="C8" s="55"/>
      <c r="D8" s="56">
        <f t="shared" ref="D8:D28" si="0">ROUND((C8*A8)*(1+0),0)</f>
        <v>0</v>
      </c>
    </row>
    <row r="9" spans="1:4" ht="15" x14ac:dyDescent="0.2">
      <c r="A9" s="53"/>
      <c r="B9" s="54"/>
      <c r="C9" s="55"/>
      <c r="D9" s="56">
        <f t="shared" si="0"/>
        <v>0</v>
      </c>
    </row>
    <row r="10" spans="1:4" ht="15" x14ac:dyDescent="0.2">
      <c r="A10" s="53"/>
      <c r="B10" s="54"/>
      <c r="C10" s="55"/>
      <c r="D10" s="56">
        <f t="shared" si="0"/>
        <v>0</v>
      </c>
    </row>
    <row r="11" spans="1:4" ht="15" x14ac:dyDescent="0.2">
      <c r="A11" s="53"/>
      <c r="B11" s="54"/>
      <c r="C11" s="55"/>
      <c r="D11" s="56">
        <f t="shared" si="0"/>
        <v>0</v>
      </c>
    </row>
    <row r="12" spans="1:4" ht="15" x14ac:dyDescent="0.2">
      <c r="A12" s="53"/>
      <c r="B12" s="54"/>
      <c r="C12" s="55"/>
      <c r="D12" s="56">
        <f t="shared" si="0"/>
        <v>0</v>
      </c>
    </row>
    <row r="13" spans="1:4" ht="15" x14ac:dyDescent="0.2">
      <c r="A13" s="53"/>
      <c r="B13" s="54"/>
      <c r="C13" s="55"/>
      <c r="D13" s="56">
        <f t="shared" si="0"/>
        <v>0</v>
      </c>
    </row>
    <row r="14" spans="1:4" ht="15" x14ac:dyDescent="0.2">
      <c r="A14" s="53"/>
      <c r="B14" s="54"/>
      <c r="C14" s="55"/>
      <c r="D14" s="56">
        <f t="shared" si="0"/>
        <v>0</v>
      </c>
    </row>
    <row r="15" spans="1:4" ht="15" x14ac:dyDescent="0.2">
      <c r="A15" s="53"/>
      <c r="B15" s="54"/>
      <c r="C15" s="55"/>
      <c r="D15" s="56">
        <f t="shared" si="0"/>
        <v>0</v>
      </c>
    </row>
    <row r="16" spans="1:4" ht="15" x14ac:dyDescent="0.2">
      <c r="A16" s="53"/>
      <c r="B16" s="54"/>
      <c r="C16" s="55"/>
      <c r="D16" s="56">
        <f t="shared" si="0"/>
        <v>0</v>
      </c>
    </row>
    <row r="17" spans="1:4" ht="15" x14ac:dyDescent="0.2">
      <c r="A17" s="53"/>
      <c r="B17" s="54"/>
      <c r="C17" s="55"/>
      <c r="D17" s="56">
        <f t="shared" si="0"/>
        <v>0</v>
      </c>
    </row>
    <row r="18" spans="1:4" ht="15" x14ac:dyDescent="0.2">
      <c r="A18" s="53"/>
      <c r="B18" s="54"/>
      <c r="C18" s="55"/>
      <c r="D18" s="56">
        <f t="shared" si="0"/>
        <v>0</v>
      </c>
    </row>
    <row r="19" spans="1:4" ht="15" x14ac:dyDescent="0.2">
      <c r="A19" s="53"/>
      <c r="B19" s="54"/>
      <c r="C19" s="55"/>
      <c r="D19" s="56">
        <f t="shared" si="0"/>
        <v>0</v>
      </c>
    </row>
    <row r="20" spans="1:4" ht="15" x14ac:dyDescent="0.2">
      <c r="A20" s="53"/>
      <c r="B20" s="54"/>
      <c r="C20" s="55"/>
      <c r="D20" s="56">
        <f t="shared" si="0"/>
        <v>0</v>
      </c>
    </row>
    <row r="21" spans="1:4" ht="15" x14ac:dyDescent="0.2">
      <c r="A21" s="53"/>
      <c r="B21" s="54"/>
      <c r="C21" s="55"/>
      <c r="D21" s="56">
        <f t="shared" si="0"/>
        <v>0</v>
      </c>
    </row>
    <row r="22" spans="1:4" ht="15" x14ac:dyDescent="0.2">
      <c r="A22" s="53"/>
      <c r="B22" s="54"/>
      <c r="C22" s="55"/>
      <c r="D22" s="56">
        <f t="shared" si="0"/>
        <v>0</v>
      </c>
    </row>
    <row r="23" spans="1:4" ht="15" x14ac:dyDescent="0.2">
      <c r="A23" s="53"/>
      <c r="B23" s="54"/>
      <c r="C23" s="55"/>
      <c r="D23" s="56">
        <f t="shared" si="0"/>
        <v>0</v>
      </c>
    </row>
    <row r="24" spans="1:4" ht="15" x14ac:dyDescent="0.2">
      <c r="A24" s="53"/>
      <c r="B24" s="54"/>
      <c r="C24" s="55"/>
      <c r="D24" s="56">
        <f t="shared" si="0"/>
        <v>0</v>
      </c>
    </row>
    <row r="25" spans="1:4" ht="15" x14ac:dyDescent="0.2">
      <c r="A25" s="53"/>
      <c r="B25" s="54"/>
      <c r="C25" s="55"/>
      <c r="D25" s="56">
        <f t="shared" si="0"/>
        <v>0</v>
      </c>
    </row>
    <row r="26" spans="1:4" ht="15" x14ac:dyDescent="0.2">
      <c r="A26" s="53"/>
      <c r="B26" s="54"/>
      <c r="C26" s="55"/>
      <c r="D26" s="56">
        <f t="shared" si="0"/>
        <v>0</v>
      </c>
    </row>
    <row r="27" spans="1:4" ht="15" x14ac:dyDescent="0.2">
      <c r="A27" s="53"/>
      <c r="B27" s="54"/>
      <c r="C27" s="55"/>
      <c r="D27" s="56">
        <f t="shared" si="0"/>
        <v>0</v>
      </c>
    </row>
    <row r="28" spans="1:4" ht="15" x14ac:dyDescent="0.2">
      <c r="A28" s="53"/>
      <c r="B28" s="54"/>
      <c r="C28" s="55"/>
      <c r="D28" s="56">
        <f t="shared" si="0"/>
        <v>0</v>
      </c>
    </row>
    <row r="29" spans="1:4" s="1" customFormat="1" ht="18" x14ac:dyDescent="0.25">
      <c r="A29" s="57"/>
      <c r="B29" s="57"/>
      <c r="C29" s="58" t="s">
        <v>3</v>
      </c>
      <c r="D29" s="59">
        <f>SUM(D6:D28)</f>
        <v>0</v>
      </c>
    </row>
  </sheetData>
  <sheetProtection algorithmName="SHA-512" hashValue="s1jfnshi05xizSqh8HNvlP0G4dWeJklAoLuVvnZEgdqO9B0ekJECqXvQl+2SX3b7foaIQtaCqxKteLtG0rOzWw==" saltValue="Bg0/3k0uOwsu68u2c2EZ3w==" spinCount="100000" sheet="1" formatCells="0" formatColumns="0" formatRows="0" insertRows="0" deleteRows="0" sort="0"/>
  <mergeCells count="1">
    <mergeCell ref="C2:D3"/>
  </mergeCells>
  <pageMargins left="1" right="1" top="1" bottom="1" header="0.5" footer="0.5"/>
  <pageSetup scale="87" orientation="landscape" horizontalDpi="300" verticalDpi="300" r:id="rId1"/>
  <headerFooter alignWithMargins="0">
    <oddFooter>&amp;L&amp;F&amp;C&amp;A&amp;R&amp;D, &amp;T</oddFooter>
  </headerFooter>
  <legacyDrawing r:id="rId2"/>
</worksheet>
</file>

<file path=xl/worksheets/sheet8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F00-000000000000}">
  <sheetPr codeName="Sheet139">
    <pageSetUpPr fitToPage="1"/>
  </sheetPr>
  <dimension ref="A1:D18"/>
  <sheetViews>
    <sheetView showGridLines="0" zoomScale="85" zoomScaleNormal="85" zoomScaleSheetLayoutView="75" workbookViewId="0">
      <pane ySplit="5" topLeftCell="A6" activePane="bottomLeft" state="frozen"/>
      <selection activeCell="A7" sqref="A7"/>
      <selection pane="bottomLeft" activeCell="A7" sqref="A7"/>
    </sheetView>
  </sheetViews>
  <sheetFormatPr defaultRowHeight="12.75" x14ac:dyDescent="0.2"/>
  <cols>
    <col min="1" max="1" width="24.28515625" style="11" customWidth="1"/>
    <col min="2" max="2" width="80.7109375" style="11" customWidth="1"/>
    <col min="3" max="3" width="16.7109375" style="11" customWidth="1"/>
    <col min="4" max="4" width="20.42578125" style="11" customWidth="1"/>
    <col min="5" max="16384" width="9.140625" style="11"/>
  </cols>
  <sheetData>
    <row r="1" spans="1:4" ht="22.5" customHeight="1" x14ac:dyDescent="0.25">
      <c r="A1" s="28" t="str">
        <f>'122 - Prof Subs Wages'!A1</f>
        <v>Building</v>
      </c>
      <c r="B1" s="48">
        <f>+Totals!B1</f>
        <v>0</v>
      </c>
    </row>
    <row r="2" spans="1:4" ht="27" customHeight="1" x14ac:dyDescent="0.25">
      <c r="A2" s="28" t="str">
        <f>'122 - Prof Subs Wages'!A2</f>
        <v>Grade Level</v>
      </c>
      <c r="B2" s="48">
        <f>+Totals!B2</f>
        <v>0</v>
      </c>
      <c r="C2" s="94" t="s">
        <v>79</v>
      </c>
      <c r="D2" s="94"/>
    </row>
    <row r="3" spans="1:4" ht="36" x14ac:dyDescent="0.25">
      <c r="A3" s="28" t="str">
        <f>'122 - Prof Subs Wages'!A3</f>
        <v>4-Digit Function + Subject</v>
      </c>
      <c r="B3" s="48">
        <f>+Totals!B3</f>
        <v>0</v>
      </c>
      <c r="C3" s="95"/>
      <c r="D3" s="95"/>
    </row>
    <row r="4" spans="1:4" ht="38.25" customHeight="1" x14ac:dyDescent="0.25">
      <c r="A4" s="30" t="str">
        <f>+Totals!A4</f>
        <v>Name of Staff Member (LN, FN)</v>
      </c>
      <c r="B4" s="48">
        <f>+Totals!B4</f>
        <v>0</v>
      </c>
      <c r="C4" s="50"/>
      <c r="D4" s="50"/>
    </row>
    <row r="5" spans="1:4" s="1" customFormat="1" ht="18" x14ac:dyDescent="0.25">
      <c r="A5" s="51" t="s">
        <v>10</v>
      </c>
      <c r="B5" s="51" t="s">
        <v>0</v>
      </c>
      <c r="C5" s="52" t="s">
        <v>1</v>
      </c>
      <c r="D5" s="52" t="s">
        <v>2</v>
      </c>
    </row>
    <row r="6" spans="1:4" ht="15" x14ac:dyDescent="0.2">
      <c r="A6" s="67"/>
      <c r="B6" s="68" t="s">
        <v>75</v>
      </c>
      <c r="C6" s="69"/>
      <c r="D6" s="70"/>
    </row>
    <row r="7" spans="1:4" ht="15" x14ac:dyDescent="0.2">
      <c r="A7" s="53"/>
      <c r="B7" s="54"/>
      <c r="C7" s="55"/>
      <c r="D7" s="56">
        <f>ROUND((C7*A7)*(1+Totals!$G$1),0)</f>
        <v>0</v>
      </c>
    </row>
    <row r="8" spans="1:4" ht="15" x14ac:dyDescent="0.2">
      <c r="A8" s="53"/>
      <c r="B8" s="54"/>
      <c r="C8" s="55"/>
      <c r="D8" s="56">
        <f>ROUND((C8*A8)*(1+Totals!$G$1),0)</f>
        <v>0</v>
      </c>
    </row>
    <row r="9" spans="1:4" ht="15" x14ac:dyDescent="0.2">
      <c r="A9" s="53"/>
      <c r="B9" s="54"/>
      <c r="C9" s="55"/>
      <c r="D9" s="56">
        <f>ROUND((C9*A9)*(1+Totals!$G$1),0)</f>
        <v>0</v>
      </c>
    </row>
    <row r="10" spans="1:4" ht="15" x14ac:dyDescent="0.2">
      <c r="A10" s="53"/>
      <c r="B10" s="54"/>
      <c r="C10" s="55"/>
      <c r="D10" s="56">
        <f>ROUND((C10*A10)*(1+Totals!$G$1),0)</f>
        <v>0</v>
      </c>
    </row>
    <row r="11" spans="1:4" ht="15" x14ac:dyDescent="0.2">
      <c r="A11" s="53"/>
      <c r="B11" s="54"/>
      <c r="C11" s="55"/>
      <c r="D11" s="56">
        <f>ROUND((C11*A11)*(1+Totals!$G$1),0)</f>
        <v>0</v>
      </c>
    </row>
    <row r="12" spans="1:4" ht="15" x14ac:dyDescent="0.2">
      <c r="A12" s="53"/>
      <c r="B12" s="54"/>
      <c r="C12" s="55"/>
      <c r="D12" s="56">
        <f>ROUND((C12*A12)*(1+Totals!$G$1),0)</f>
        <v>0</v>
      </c>
    </row>
    <row r="13" spans="1:4" ht="15" x14ac:dyDescent="0.2">
      <c r="A13" s="53"/>
      <c r="B13" s="54"/>
      <c r="C13" s="55"/>
      <c r="D13" s="56">
        <f>ROUND((C13*A13)*(1+Totals!$G$1),0)</f>
        <v>0</v>
      </c>
    </row>
    <row r="14" spans="1:4" ht="15" x14ac:dyDescent="0.2">
      <c r="A14" s="53"/>
      <c r="B14" s="54"/>
      <c r="C14" s="55"/>
      <c r="D14" s="56">
        <f>ROUND((C14*A14)*(1+Totals!$G$1),0)</f>
        <v>0</v>
      </c>
    </row>
    <row r="15" spans="1:4" ht="15" x14ac:dyDescent="0.2">
      <c r="A15" s="53"/>
      <c r="B15" s="54"/>
      <c r="C15" s="55"/>
      <c r="D15" s="56">
        <f>ROUND((C15*A15)*(1+Totals!$G$1),0)</f>
        <v>0</v>
      </c>
    </row>
    <row r="16" spans="1:4" ht="15" x14ac:dyDescent="0.2">
      <c r="A16" s="53"/>
      <c r="B16" s="54"/>
      <c r="C16" s="55"/>
      <c r="D16" s="56">
        <f>ROUND((C16*A16)*(1+Totals!$G$1),0)</f>
        <v>0</v>
      </c>
    </row>
    <row r="17" spans="1:4" ht="15" x14ac:dyDescent="0.2">
      <c r="A17" s="53"/>
      <c r="B17" s="54"/>
      <c r="C17" s="55"/>
      <c r="D17" s="56">
        <f>ROUND((C17*A17)*(1+Totals!$G$1),0)</f>
        <v>0</v>
      </c>
    </row>
    <row r="18" spans="1:4" s="1" customFormat="1" ht="18" x14ac:dyDescent="0.25">
      <c r="A18" s="57"/>
      <c r="B18" s="57"/>
      <c r="C18" s="58" t="s">
        <v>3</v>
      </c>
      <c r="D18" s="59">
        <f>SUM(D6:D17)</f>
        <v>0</v>
      </c>
    </row>
  </sheetData>
  <sheetProtection algorithmName="SHA-512" hashValue="bHDnbwDe1rHVCd153rGVaGRve+ouve+X/FHfuQ7wkxKeqe2BVWVyCA4K1xAcRERqsTwBBmQ0fUyZta+6/QM5Iw==" saltValue="dNeOhQvmhOaBTzNlkZE3Ww==" spinCount="100000" sheet="1" formatCells="0" formatColumns="0" formatRows="0" insertRows="0" deleteRows="0" sort="0"/>
  <mergeCells count="1">
    <mergeCell ref="C2:D3"/>
  </mergeCells>
  <pageMargins left="1" right="1" top="1" bottom="1" header="0.5" footer="0.5"/>
  <pageSetup scale="87" orientation="landscape" horizontalDpi="300" verticalDpi="300" r:id="rId1"/>
  <headerFooter alignWithMargins="0">
    <oddFooter>&amp;L&amp;F&amp;C&amp;A&amp;R&amp;D, &amp;T</oddFooter>
  </headerFooter>
  <legacyDrawing r:id="rId2"/>
</worksheet>
</file>

<file path=xl/worksheets/sheet8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000-000000000000}">
  <sheetPr codeName="Sheet140">
    <pageSetUpPr fitToPage="1"/>
  </sheetPr>
  <dimension ref="A1:D18"/>
  <sheetViews>
    <sheetView showGridLines="0" zoomScale="85" zoomScaleNormal="85" zoomScaleSheetLayoutView="75" workbookViewId="0">
      <pane ySplit="5" topLeftCell="A6" activePane="bottomLeft" state="frozen"/>
      <selection activeCell="A7" sqref="A7"/>
      <selection pane="bottomLeft" activeCell="A7" sqref="A7"/>
    </sheetView>
  </sheetViews>
  <sheetFormatPr defaultRowHeight="12.75" x14ac:dyDescent="0.2"/>
  <cols>
    <col min="1" max="1" width="24.28515625" style="11" customWidth="1"/>
    <col min="2" max="2" width="80.7109375" style="11" customWidth="1"/>
    <col min="3" max="3" width="16.7109375" style="11" customWidth="1"/>
    <col min="4" max="4" width="20.42578125" style="11" customWidth="1"/>
    <col min="5" max="16384" width="9.140625" style="11"/>
  </cols>
  <sheetData>
    <row r="1" spans="1:4" ht="22.5" customHeight="1" x14ac:dyDescent="0.25">
      <c r="A1" s="28" t="str">
        <f>'122 - Prof Subs Wages'!A1</f>
        <v>Building</v>
      </c>
      <c r="B1" s="48">
        <f>+Totals!B1</f>
        <v>0</v>
      </c>
    </row>
    <row r="2" spans="1:4" ht="27" customHeight="1" x14ac:dyDescent="0.25">
      <c r="A2" s="28" t="str">
        <f>'122 - Prof Subs Wages'!A2</f>
        <v>Grade Level</v>
      </c>
      <c r="B2" s="48">
        <f>+Totals!B2</f>
        <v>0</v>
      </c>
      <c r="C2" s="94" t="s">
        <v>94</v>
      </c>
      <c r="D2" s="94"/>
    </row>
    <row r="3" spans="1:4" ht="36" x14ac:dyDescent="0.25">
      <c r="A3" s="28" t="str">
        <f>'122 - Prof Subs Wages'!A3</f>
        <v>4-Digit Function + Subject</v>
      </c>
      <c r="B3" s="48">
        <f>+Totals!B3</f>
        <v>0</v>
      </c>
      <c r="C3" s="95"/>
      <c r="D3" s="95"/>
    </row>
    <row r="4" spans="1:4" ht="37.5" customHeight="1" x14ac:dyDescent="0.25">
      <c r="A4" s="30" t="str">
        <f>+Totals!A4</f>
        <v>Name of Staff Member (LN, FN)</v>
      </c>
      <c r="B4" s="48">
        <f>+Totals!B4</f>
        <v>0</v>
      </c>
      <c r="C4" s="50"/>
      <c r="D4" s="50"/>
    </row>
    <row r="5" spans="1:4" s="1" customFormat="1" ht="18" x14ac:dyDescent="0.25">
      <c r="A5" s="51" t="s">
        <v>10</v>
      </c>
      <c r="B5" s="51" t="s">
        <v>0</v>
      </c>
      <c r="C5" s="52" t="s">
        <v>1</v>
      </c>
      <c r="D5" s="52" t="s">
        <v>2</v>
      </c>
    </row>
    <row r="6" spans="1:4" ht="15" x14ac:dyDescent="0.2">
      <c r="A6" s="67"/>
      <c r="B6" s="68" t="s">
        <v>75</v>
      </c>
      <c r="C6" s="69"/>
      <c r="D6" s="70"/>
    </row>
    <row r="7" spans="1:4" ht="15" x14ac:dyDescent="0.2">
      <c r="A7" s="53"/>
      <c r="B7" s="54"/>
      <c r="C7" s="55"/>
      <c r="D7" s="56">
        <f>ROUND((C7*A7)*(1+Totals!$G$1),0)</f>
        <v>0</v>
      </c>
    </row>
    <row r="8" spans="1:4" ht="15" x14ac:dyDescent="0.2">
      <c r="A8" s="53"/>
      <c r="B8" s="54"/>
      <c r="C8" s="55"/>
      <c r="D8" s="56">
        <f>ROUND((C8*A8)*(1+Totals!$G$1),0)</f>
        <v>0</v>
      </c>
    </row>
    <row r="9" spans="1:4" ht="15" x14ac:dyDescent="0.2">
      <c r="A9" s="53"/>
      <c r="B9" s="54"/>
      <c r="C9" s="55"/>
      <c r="D9" s="56">
        <f>ROUND((C9*A9)*(1+Totals!$G$1),0)</f>
        <v>0</v>
      </c>
    </row>
    <row r="10" spans="1:4" ht="15" x14ac:dyDescent="0.2">
      <c r="A10" s="53"/>
      <c r="B10" s="54"/>
      <c r="C10" s="55"/>
      <c r="D10" s="56">
        <f>ROUND((C10*A10)*(1+Totals!$G$1),0)</f>
        <v>0</v>
      </c>
    </row>
    <row r="11" spans="1:4" ht="15" x14ac:dyDescent="0.2">
      <c r="A11" s="53"/>
      <c r="B11" s="54"/>
      <c r="C11" s="55"/>
      <c r="D11" s="56">
        <f>ROUND((C11*A11)*(1+Totals!$G$1),0)</f>
        <v>0</v>
      </c>
    </row>
    <row r="12" spans="1:4" ht="15" x14ac:dyDescent="0.2">
      <c r="A12" s="53"/>
      <c r="B12" s="54"/>
      <c r="C12" s="55"/>
      <c r="D12" s="56">
        <f>ROUND((C12*A12)*(1+Totals!$G$1),0)</f>
        <v>0</v>
      </c>
    </row>
    <row r="13" spans="1:4" ht="15" x14ac:dyDescent="0.2">
      <c r="A13" s="53"/>
      <c r="B13" s="54"/>
      <c r="C13" s="55"/>
      <c r="D13" s="56">
        <f>ROUND((C13*A13)*(1+Totals!$G$1),0)</f>
        <v>0</v>
      </c>
    </row>
    <row r="14" spans="1:4" ht="15" x14ac:dyDescent="0.2">
      <c r="A14" s="53"/>
      <c r="B14" s="54"/>
      <c r="C14" s="55"/>
      <c r="D14" s="56">
        <f>ROUND((C14*A14)*(1+Totals!$G$1),0)</f>
        <v>0</v>
      </c>
    </row>
    <row r="15" spans="1:4" ht="15" x14ac:dyDescent="0.2">
      <c r="A15" s="53"/>
      <c r="B15" s="54"/>
      <c r="C15" s="55"/>
      <c r="D15" s="56">
        <f>ROUND((C15*A15)*(1+Totals!$G$1),0)</f>
        <v>0</v>
      </c>
    </row>
    <row r="16" spans="1:4" ht="15" x14ac:dyDescent="0.2">
      <c r="A16" s="53"/>
      <c r="B16" s="54"/>
      <c r="C16" s="55"/>
      <c r="D16" s="56">
        <f>ROUND((C16*A16)*(1+Totals!$G$1),0)</f>
        <v>0</v>
      </c>
    </row>
    <row r="17" spans="1:4" ht="15" x14ac:dyDescent="0.2">
      <c r="A17" s="53"/>
      <c r="B17" s="54"/>
      <c r="C17" s="55"/>
      <c r="D17" s="56">
        <f>ROUND((C17*A17)*(1+Totals!$G$1),0)</f>
        <v>0</v>
      </c>
    </row>
    <row r="18" spans="1:4" s="1" customFormat="1" ht="18" x14ac:dyDescent="0.25">
      <c r="A18" s="57"/>
      <c r="B18" s="57"/>
      <c r="C18" s="58" t="s">
        <v>3</v>
      </c>
      <c r="D18" s="59">
        <f>SUM(D6:D17)</f>
        <v>0</v>
      </c>
    </row>
  </sheetData>
  <sheetProtection algorithmName="SHA-512" hashValue="zeZbeWTrc3vCsrhQUpVRrrTATxIvm1ylkK5OI9KyIoH//Y0mKVmP4tGejLMaG7TEu3wuL18d9DHu2gISgncrCA==" saltValue="NpJ57cyG4m9j9TmLbTFN9Q==" spinCount="100000" sheet="1" formatCells="0" formatColumns="0" formatRows="0" insertRows="0" deleteRows="0" sort="0"/>
  <mergeCells count="1">
    <mergeCell ref="C2:D3"/>
  </mergeCells>
  <pageMargins left="1" right="1" top="1" bottom="1" header="0.5" footer="0.5"/>
  <pageSetup scale="87" orientation="landscape" horizontalDpi="300" verticalDpi="300" r:id="rId1"/>
  <headerFooter alignWithMargins="0">
    <oddFooter>&amp;L&amp;F&amp;C&amp;A&amp;R&amp;D, &amp;T</oddFooter>
  </headerFooter>
  <legacyDrawing r:id="rId2"/>
</worksheet>
</file>

<file path=xl/worksheets/sheet8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100-000000000000}">
  <sheetPr codeName="Sheet141">
    <pageSetUpPr fitToPage="1"/>
  </sheetPr>
  <dimension ref="A1:D18"/>
  <sheetViews>
    <sheetView showGridLines="0" zoomScale="85" zoomScaleNormal="85" zoomScaleSheetLayoutView="75" workbookViewId="0">
      <pane ySplit="5" topLeftCell="A6" activePane="bottomLeft" state="frozen"/>
      <selection activeCell="A7" sqref="A7"/>
      <selection pane="bottomLeft" activeCell="I26" sqref="I25:I26"/>
    </sheetView>
  </sheetViews>
  <sheetFormatPr defaultRowHeight="12.75" x14ac:dyDescent="0.2"/>
  <cols>
    <col min="1" max="1" width="24.28515625" style="11" customWidth="1"/>
    <col min="2" max="2" width="80.7109375" style="11" customWidth="1"/>
    <col min="3" max="3" width="16.7109375" style="11" customWidth="1"/>
    <col min="4" max="4" width="20.42578125" style="11" customWidth="1"/>
    <col min="5" max="16384" width="9.140625" style="11"/>
  </cols>
  <sheetData>
    <row r="1" spans="1:4" ht="22.5" customHeight="1" x14ac:dyDescent="0.25">
      <c r="A1" s="28" t="str">
        <f>'122 - Prof Subs Wages'!A1</f>
        <v>Building</v>
      </c>
      <c r="B1" s="48">
        <f>+Totals!B1</f>
        <v>0</v>
      </c>
    </row>
    <row r="2" spans="1:4" ht="27" customHeight="1" x14ac:dyDescent="0.25">
      <c r="A2" s="28" t="str">
        <f>'122 - Prof Subs Wages'!A2</f>
        <v>Grade Level</v>
      </c>
      <c r="B2" s="48">
        <f>+Totals!B2</f>
        <v>0</v>
      </c>
      <c r="C2" s="94" t="s">
        <v>93</v>
      </c>
      <c r="D2" s="94"/>
    </row>
    <row r="3" spans="1:4" ht="36" x14ac:dyDescent="0.25">
      <c r="A3" s="28" t="str">
        <f>'122 - Prof Subs Wages'!A3</f>
        <v>4-Digit Function + Subject</v>
      </c>
      <c r="B3" s="48">
        <f>+Totals!B3</f>
        <v>0</v>
      </c>
      <c r="C3" s="95"/>
      <c r="D3" s="95"/>
    </row>
    <row r="4" spans="1:4" ht="38.25" customHeight="1" x14ac:dyDescent="0.25">
      <c r="A4" s="30" t="str">
        <f>+Totals!A4</f>
        <v>Name of Staff Member (LN, FN)</v>
      </c>
      <c r="B4" s="48">
        <f>+Totals!B4</f>
        <v>0</v>
      </c>
      <c r="C4" s="50"/>
      <c r="D4" s="50"/>
    </row>
    <row r="5" spans="1:4" s="1" customFormat="1" ht="18" x14ac:dyDescent="0.25">
      <c r="A5" s="51" t="s">
        <v>10</v>
      </c>
      <c r="B5" s="51" t="s">
        <v>0</v>
      </c>
      <c r="C5" s="52" t="s">
        <v>1</v>
      </c>
      <c r="D5" s="52" t="s">
        <v>2</v>
      </c>
    </row>
    <row r="6" spans="1:4" ht="15" x14ac:dyDescent="0.2">
      <c r="A6" s="67"/>
      <c r="B6" s="68" t="s">
        <v>75</v>
      </c>
      <c r="C6" s="69"/>
      <c r="D6" s="70"/>
    </row>
    <row r="7" spans="1:4" ht="15" x14ac:dyDescent="0.2">
      <c r="A7" s="53"/>
      <c r="B7" s="54"/>
      <c r="C7" s="55"/>
      <c r="D7" s="56">
        <f>ROUND((C7*A7)*(1+Totals!$G$1),0)</f>
        <v>0</v>
      </c>
    </row>
    <row r="8" spans="1:4" ht="15" x14ac:dyDescent="0.2">
      <c r="A8" s="53"/>
      <c r="B8" s="54"/>
      <c r="C8" s="55"/>
      <c r="D8" s="56">
        <f>ROUND((C8*A8)*(1+Totals!$G$1),0)</f>
        <v>0</v>
      </c>
    </row>
    <row r="9" spans="1:4" ht="15" x14ac:dyDescent="0.2">
      <c r="A9" s="53"/>
      <c r="B9" s="54"/>
      <c r="C9" s="55"/>
      <c r="D9" s="56">
        <f>ROUND((C9*A9)*(1+Totals!$G$1),0)</f>
        <v>0</v>
      </c>
    </row>
    <row r="10" spans="1:4" ht="15" x14ac:dyDescent="0.2">
      <c r="A10" s="53"/>
      <c r="B10" s="54"/>
      <c r="C10" s="55"/>
      <c r="D10" s="56">
        <f>ROUND((C10*A10)*(1+Totals!$G$1),0)</f>
        <v>0</v>
      </c>
    </row>
    <row r="11" spans="1:4" ht="15" x14ac:dyDescent="0.2">
      <c r="A11" s="53"/>
      <c r="B11" s="54"/>
      <c r="C11" s="55"/>
      <c r="D11" s="56">
        <f>ROUND((C11*A11)*(1+Totals!$G$1),0)</f>
        <v>0</v>
      </c>
    </row>
    <row r="12" spans="1:4" ht="15" x14ac:dyDescent="0.2">
      <c r="A12" s="53"/>
      <c r="B12" s="54"/>
      <c r="C12" s="55"/>
      <c r="D12" s="56">
        <f>ROUND((C12*A12)*(1+Totals!$G$1),0)</f>
        <v>0</v>
      </c>
    </row>
    <row r="13" spans="1:4" ht="15" x14ac:dyDescent="0.2">
      <c r="A13" s="53"/>
      <c r="B13" s="54"/>
      <c r="C13" s="55"/>
      <c r="D13" s="56">
        <f>ROUND((C13*A13)*(1+Totals!$G$1),0)</f>
        <v>0</v>
      </c>
    </row>
    <row r="14" spans="1:4" ht="15" x14ac:dyDescent="0.2">
      <c r="A14" s="53"/>
      <c r="B14" s="54"/>
      <c r="C14" s="55"/>
      <c r="D14" s="56">
        <f>ROUND((C14*A14)*(1+Totals!$G$1),0)</f>
        <v>0</v>
      </c>
    </row>
    <row r="15" spans="1:4" ht="15" x14ac:dyDescent="0.2">
      <c r="A15" s="53"/>
      <c r="B15" s="54"/>
      <c r="C15" s="55"/>
      <c r="D15" s="56">
        <f>ROUND((C15*A15)*(1+Totals!$G$1),0)</f>
        <v>0</v>
      </c>
    </row>
    <row r="16" spans="1:4" ht="15" x14ac:dyDescent="0.2">
      <c r="A16" s="53"/>
      <c r="B16" s="54"/>
      <c r="C16" s="55"/>
      <c r="D16" s="56">
        <f>ROUND((C16*A16)*(1+Totals!$G$1),0)</f>
        <v>0</v>
      </c>
    </row>
    <row r="17" spans="1:4" ht="15" x14ac:dyDescent="0.2">
      <c r="A17" s="53"/>
      <c r="B17" s="54"/>
      <c r="C17" s="55"/>
      <c r="D17" s="56">
        <f>ROUND((C17*A17)*(1+Totals!$G$1),0)</f>
        <v>0</v>
      </c>
    </row>
    <row r="18" spans="1:4" s="1" customFormat="1" ht="18" x14ac:dyDescent="0.25">
      <c r="A18" s="57"/>
      <c r="B18" s="57"/>
      <c r="C18" s="58" t="s">
        <v>3</v>
      </c>
      <c r="D18" s="59">
        <f>SUM(D6:D17)</f>
        <v>0</v>
      </c>
    </row>
  </sheetData>
  <sheetProtection algorithmName="SHA-512" hashValue="A+aeewMWBL1yJOBRMcBE9exUpXtDBVLxgsSPnvZs2xjsM4kFuE39K+fJ03JfERfseqxSqj/lHw4UHNkX5xuH+A==" saltValue="NM3+GSQGluML/d5EhyY7Gg==" spinCount="100000" sheet="1" formatCells="0" formatColumns="0" formatRows="0" insertRows="0" deleteRows="0" sort="0"/>
  <mergeCells count="1">
    <mergeCell ref="C2:D3"/>
  </mergeCells>
  <pageMargins left="1" right="1" top="1" bottom="1" header="0.5" footer="0.5"/>
  <pageSetup scale="87" orientation="landscape" horizontalDpi="300" verticalDpi="300" r:id="rId1"/>
  <headerFooter alignWithMargins="0">
    <oddFooter>&amp;L&amp;F&amp;C&amp;A&amp;R&amp;D, &amp;T</oddFoot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2">
    <pageSetUpPr fitToPage="1"/>
  </sheetPr>
  <dimension ref="A1:E19"/>
  <sheetViews>
    <sheetView showGridLines="0" zoomScale="85" zoomScaleNormal="85" zoomScaleSheetLayoutView="75" workbookViewId="0">
      <pane ySplit="7" topLeftCell="A8" activePane="bottomLeft" state="frozen"/>
      <selection pane="bottomLeft" activeCell="D7" sqref="D7"/>
    </sheetView>
  </sheetViews>
  <sheetFormatPr defaultColWidth="8.85546875" defaultRowHeight="12.75" x14ac:dyDescent="0.2"/>
  <cols>
    <col min="1" max="1" width="23.5703125" style="29" customWidth="1"/>
    <col min="2" max="2" width="16.140625" style="29" customWidth="1"/>
    <col min="3" max="3" width="80.7109375" style="29" customWidth="1"/>
    <col min="4" max="4" width="22.28515625" style="29" bestFit="1" customWidth="1"/>
    <col min="5" max="5" width="20.42578125" style="29" customWidth="1"/>
    <col min="6" max="16384" width="8.85546875" style="29"/>
  </cols>
  <sheetData>
    <row r="1" spans="1:5" ht="22.5" customHeight="1" x14ac:dyDescent="0.25">
      <c r="A1" s="28" t="str">
        <f>'122 - Prof Subs Wages'!A1</f>
        <v>Building</v>
      </c>
      <c r="B1" s="90">
        <f>+TotalsB1</f>
        <v>0</v>
      </c>
      <c r="C1" s="91"/>
    </row>
    <row r="2" spans="1:5" ht="18" x14ac:dyDescent="0.25">
      <c r="A2" s="28" t="str">
        <f>'122 - Prof Subs Wages'!A2</f>
        <v>Grade Level</v>
      </c>
      <c r="B2" s="90">
        <f>+Totals!B2</f>
        <v>0</v>
      </c>
      <c r="C2" s="91"/>
      <c r="D2" s="92" t="s">
        <v>96</v>
      </c>
      <c r="E2" s="92"/>
    </row>
    <row r="3" spans="1:5" ht="36" x14ac:dyDescent="0.25">
      <c r="A3" s="28" t="str">
        <f>'122 - Prof Subs Wages'!A3</f>
        <v>4-Digit Function + Subject</v>
      </c>
      <c r="B3" s="90">
        <f>+Totals!B3</f>
        <v>0</v>
      </c>
      <c r="C3" s="91"/>
      <c r="D3" s="93"/>
      <c r="E3" s="93"/>
    </row>
    <row r="4" spans="1:5" ht="36" customHeight="1" x14ac:dyDescent="0.25">
      <c r="A4" s="30" t="str">
        <f>+Totals!A4</f>
        <v>Name of Staff Member (LN, FN)</v>
      </c>
      <c r="B4" s="90">
        <f>+Totals!B4</f>
        <v>0</v>
      </c>
      <c r="C4" s="91"/>
      <c r="D4" s="31"/>
      <c r="E4" s="31"/>
    </row>
    <row r="5" spans="1:5" s="6" customFormat="1" ht="54" x14ac:dyDescent="0.25">
      <c r="A5" s="32" t="s">
        <v>64</v>
      </c>
      <c r="B5" s="32" t="s">
        <v>71</v>
      </c>
      <c r="C5" s="32" t="s">
        <v>0</v>
      </c>
      <c r="D5" s="33" t="s">
        <v>122</v>
      </c>
      <c r="E5" s="33" t="s">
        <v>2</v>
      </c>
    </row>
    <row r="6" spans="1:5" ht="15" x14ac:dyDescent="0.2">
      <c r="A6" s="34"/>
      <c r="B6" s="34"/>
      <c r="C6" s="35" t="s">
        <v>60</v>
      </c>
      <c r="D6" s="36"/>
      <c r="E6" s="37"/>
    </row>
    <row r="7" spans="1:5" ht="15" x14ac:dyDescent="0.2">
      <c r="A7" s="35">
        <v>3</v>
      </c>
      <c r="B7" s="35">
        <v>1</v>
      </c>
      <c r="C7" s="38" t="s">
        <v>61</v>
      </c>
      <c r="D7" s="39">
        <f>12.5*1.5</f>
        <v>18.75</v>
      </c>
      <c r="E7" s="39">
        <f>ROUNDUP(A7*B7*D7,0)</f>
        <v>57</v>
      </c>
    </row>
    <row r="8" spans="1:5" ht="15" x14ac:dyDescent="0.2">
      <c r="A8" s="40"/>
      <c r="B8" s="40"/>
      <c r="C8" s="41"/>
      <c r="D8" s="42"/>
      <c r="E8" s="43">
        <f t="shared" ref="E8:E18" si="0">ROUNDUP(A8*B8*D8,0)</f>
        <v>0</v>
      </c>
    </row>
    <row r="9" spans="1:5" ht="15" x14ac:dyDescent="0.2">
      <c r="A9" s="40"/>
      <c r="B9" s="40"/>
      <c r="C9" s="41"/>
      <c r="D9" s="42"/>
      <c r="E9" s="43">
        <f t="shared" si="0"/>
        <v>0</v>
      </c>
    </row>
    <row r="10" spans="1:5" ht="15" x14ac:dyDescent="0.2">
      <c r="A10" s="40"/>
      <c r="B10" s="40"/>
      <c r="C10" s="41"/>
      <c r="D10" s="42"/>
      <c r="E10" s="43">
        <f t="shared" si="0"/>
        <v>0</v>
      </c>
    </row>
    <row r="11" spans="1:5" ht="15" x14ac:dyDescent="0.2">
      <c r="A11" s="40"/>
      <c r="B11" s="40"/>
      <c r="C11" s="41"/>
      <c r="D11" s="42"/>
      <c r="E11" s="43">
        <f t="shared" si="0"/>
        <v>0</v>
      </c>
    </row>
    <row r="12" spans="1:5" ht="15" x14ac:dyDescent="0.2">
      <c r="A12" s="40"/>
      <c r="B12" s="40"/>
      <c r="C12" s="41"/>
      <c r="D12" s="42"/>
      <c r="E12" s="43">
        <f t="shared" si="0"/>
        <v>0</v>
      </c>
    </row>
    <row r="13" spans="1:5" ht="15" x14ac:dyDescent="0.2">
      <c r="A13" s="40"/>
      <c r="B13" s="40"/>
      <c r="C13" s="41"/>
      <c r="D13" s="42"/>
      <c r="E13" s="43">
        <f t="shared" si="0"/>
        <v>0</v>
      </c>
    </row>
    <row r="14" spans="1:5" ht="15" x14ac:dyDescent="0.2">
      <c r="A14" s="40"/>
      <c r="B14" s="40"/>
      <c r="C14" s="41"/>
      <c r="D14" s="42"/>
      <c r="E14" s="43">
        <f t="shared" si="0"/>
        <v>0</v>
      </c>
    </row>
    <row r="15" spans="1:5" ht="15" x14ac:dyDescent="0.2">
      <c r="A15" s="40"/>
      <c r="B15" s="40"/>
      <c r="C15" s="41"/>
      <c r="D15" s="42"/>
      <c r="E15" s="43">
        <f t="shared" si="0"/>
        <v>0</v>
      </c>
    </row>
    <row r="16" spans="1:5" ht="15" x14ac:dyDescent="0.2">
      <c r="A16" s="40"/>
      <c r="B16" s="40"/>
      <c r="C16" s="41"/>
      <c r="D16" s="42"/>
      <c r="E16" s="43">
        <f t="shared" si="0"/>
        <v>0</v>
      </c>
    </row>
    <row r="17" spans="1:5" ht="15" x14ac:dyDescent="0.2">
      <c r="A17" s="40"/>
      <c r="B17" s="40"/>
      <c r="C17" s="41"/>
      <c r="D17" s="42"/>
      <c r="E17" s="43">
        <f t="shared" si="0"/>
        <v>0</v>
      </c>
    </row>
    <row r="18" spans="1:5" ht="15" x14ac:dyDescent="0.2">
      <c r="A18" s="40"/>
      <c r="B18" s="40"/>
      <c r="C18" s="41"/>
      <c r="D18" s="42"/>
      <c r="E18" s="43">
        <f t="shared" si="0"/>
        <v>0</v>
      </c>
    </row>
    <row r="19" spans="1:5" s="6" customFormat="1" ht="18" x14ac:dyDescent="0.25">
      <c r="A19" s="44"/>
      <c r="B19" s="44"/>
      <c r="C19" s="44"/>
      <c r="D19" s="45" t="s">
        <v>3</v>
      </c>
      <c r="E19" s="46">
        <f>SUM(E8:E18)</f>
        <v>0</v>
      </c>
    </row>
  </sheetData>
  <sheetProtection algorithmName="SHA-512" hashValue="B+cxOEG35h9cL/VCJU9eOrtbmz4y5wY8wcMrIuc97GpXYxTF0JAGjpSjdHeCaSd0pq2BxScbxS5CoNsT/AX9nQ==" saltValue="Z+4uxN7GTl234SFG+cxNLQ==" spinCount="100000" sheet="1" formatCells="0" insertRows="0" deleteRows="0" sort="0"/>
  <mergeCells count="5">
    <mergeCell ref="B1:C1"/>
    <mergeCell ref="B2:C2"/>
    <mergeCell ref="D2:E3"/>
    <mergeCell ref="B3:C3"/>
    <mergeCell ref="B4:C4"/>
  </mergeCells>
  <pageMargins left="1" right="1" top="1" bottom="1" header="0.5" footer="0.5"/>
  <pageSetup scale="87" orientation="landscape" horizontalDpi="300" verticalDpi="300" r:id="rId1"/>
  <headerFooter alignWithMargins="0">
    <oddFooter>&amp;L&amp;F&amp;C&amp;A&amp;R&amp;D, &amp;T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85</vt:i4>
      </vt:variant>
      <vt:variant>
        <vt:lpstr>Named Ranges</vt:lpstr>
      </vt:variant>
      <vt:variant>
        <vt:i4>2</vt:i4>
      </vt:variant>
    </vt:vector>
  </HeadingPairs>
  <TitlesOfParts>
    <vt:vector size="87" baseType="lpstr">
      <vt:lpstr>Totals</vt:lpstr>
      <vt:lpstr>sal-ben</vt:lpstr>
      <vt:lpstr>122 - Prof Subs Wages</vt:lpstr>
      <vt:lpstr>123 - Prof Overtime Wages</vt:lpstr>
      <vt:lpstr>142 - HRA Sub Wages</vt:lpstr>
      <vt:lpstr>143 - HRA OT Wages</vt:lpstr>
      <vt:lpstr>151 - Tax Collector Commissions</vt:lpstr>
      <vt:lpstr>152 - Office-Clerical Sub Wages</vt:lpstr>
      <vt:lpstr>153 - Office-Clerical OT Wages</vt:lpstr>
      <vt:lpstr>162 - Custodian Sub Wages</vt:lpstr>
      <vt:lpstr>163 - Custodian OT Wages</vt:lpstr>
      <vt:lpstr>183 - SPO OT Wages</vt:lpstr>
      <vt:lpstr>192 - Aide Sub Wages</vt:lpstr>
      <vt:lpstr>193 - Aide Overtime Wages</vt:lpstr>
      <vt:lpstr>240 - Tuition Expense</vt:lpstr>
      <vt:lpstr>310 - Official-Admin Svcs</vt:lpstr>
      <vt:lpstr>322 - Prof Ed Svcs - IUs</vt:lpstr>
      <vt:lpstr>323-Prof Ed Svcs-Oth Ed Agency</vt:lpstr>
      <vt:lpstr>329 - Prof Ednl Svcs - Oth</vt:lpstr>
      <vt:lpstr>330 - Other Prof Svcs</vt:lpstr>
      <vt:lpstr>348 - Technology Services</vt:lpstr>
      <vt:lpstr>349 - Other Technical Svcs</vt:lpstr>
      <vt:lpstr>350-Security Safety Svcs</vt:lpstr>
      <vt:lpstr>360-Employee Trng &amp; Dev</vt:lpstr>
      <vt:lpstr>390 - Oth Purch Prof &amp; Tec Svcs</vt:lpstr>
      <vt:lpstr>410 - Cleaning Svcs</vt:lpstr>
      <vt:lpstr>411 - Disposal Svcs</vt:lpstr>
      <vt:lpstr>412 - Snow Plow Svcs</vt:lpstr>
      <vt:lpstr>413 - Custodial Svcs</vt:lpstr>
      <vt:lpstr>414 - Lawn Care Svcs</vt:lpstr>
      <vt:lpstr>424 - Water-Sewage</vt:lpstr>
      <vt:lpstr>431 - Repairs &amp; Maint of Bldg</vt:lpstr>
      <vt:lpstr>432 - Repairs &amp; Maint of Equip</vt:lpstr>
      <vt:lpstr>433 - Repairs &amp; Maint of Veh</vt:lpstr>
      <vt:lpstr>438-Maint,Repair Sys,Eq,Infra</vt:lpstr>
      <vt:lpstr>442 - Rental of Equipment</vt:lpstr>
      <vt:lpstr>444 - Rental of Vehicles</vt:lpstr>
      <vt:lpstr>448 - Lease-Rental HW&amp;Rel Tech</vt:lpstr>
      <vt:lpstr>449 - Other Rentals</vt:lpstr>
      <vt:lpstr>513 - Field Trips</vt:lpstr>
      <vt:lpstr>516 - Trans Svcs from IU</vt:lpstr>
      <vt:lpstr>522 - Auto Insurance</vt:lpstr>
      <vt:lpstr>525 - Bonding Insurance</vt:lpstr>
      <vt:lpstr>529 - Other Insurance</vt:lpstr>
      <vt:lpstr>530 - Communications</vt:lpstr>
      <vt:lpstr>538 - Transport-Telecom Svcs</vt:lpstr>
      <vt:lpstr>549 - Advertising</vt:lpstr>
      <vt:lpstr>550 - Printing and Binding</vt:lpstr>
      <vt:lpstr>561 - Tuition to Other PA Sch</vt:lpstr>
      <vt:lpstr>562 - Tuition to PA Charter Sch</vt:lpstr>
      <vt:lpstr>563 - Tuition to Nonpublic Sch</vt:lpstr>
      <vt:lpstr>564 - Tuition to AVTS</vt:lpstr>
      <vt:lpstr>566 - Tui-Higher Ed &amp; Technl</vt:lpstr>
      <vt:lpstr>567 - Tuition to Appr Priv Sch</vt:lpstr>
      <vt:lpstr>568 - Tuition to PRRI &amp; Det Ctr</vt:lpstr>
      <vt:lpstr>569 - Tuition - Other</vt:lpstr>
      <vt:lpstr>580 - Travel</vt:lpstr>
      <vt:lpstr>591 - Misc Purch Svcs</vt:lpstr>
      <vt:lpstr>594-IU Pmts by WH-Spec Classes</vt:lpstr>
      <vt:lpstr>595 - IU Payments by WH</vt:lpstr>
      <vt:lpstr>599 - Other Misc Purch Svcs</vt:lpstr>
      <vt:lpstr>610 - General Supplies</vt:lpstr>
      <vt:lpstr>631 - Student Meals</vt:lpstr>
      <vt:lpstr>634 - Snacks</vt:lpstr>
      <vt:lpstr>635 - MealsRefreshments</vt:lpstr>
      <vt:lpstr>640 - Books &amp; Periodicals</vt:lpstr>
      <vt:lpstr>650 - Supplies &amp; Fees-Tech Rel</vt:lpstr>
      <vt:lpstr>752 - Capital Eq - OrigAdd</vt:lpstr>
      <vt:lpstr>756 - Cap Tech Hdwe &amp; Eq-ORIG </vt:lpstr>
      <vt:lpstr>758 - Cap Tech Software - ORIG</vt:lpstr>
      <vt:lpstr>762 - Capital Equipment Repl</vt:lpstr>
      <vt:lpstr>766 - Cap Tech Hdwe&amp;Eq-REPLACE</vt:lpstr>
      <vt:lpstr>768 - Capital Tech Eq Repl</vt:lpstr>
      <vt:lpstr>810 - Dues and Fees</vt:lpstr>
      <vt:lpstr>820 - Claims &amp; Judgments</vt:lpstr>
      <vt:lpstr>834 - Interest-Leases</vt:lpstr>
      <vt:lpstr>840 - Contingency</vt:lpstr>
      <vt:lpstr>860 - Grants to Munis &amp; CSOs</vt:lpstr>
      <vt:lpstr>891 - Miscellaneous</vt:lpstr>
      <vt:lpstr>893 - Scholarships</vt:lpstr>
      <vt:lpstr>894-Student Conferences &amp; Fees</vt:lpstr>
      <vt:lpstr>913 - Leases - Principal Pmts</vt:lpstr>
      <vt:lpstr>932 - Capital Reserve Funds</vt:lpstr>
      <vt:lpstr>939 - Other Fund Transfers</vt:lpstr>
      <vt:lpstr>990 - Misc Other Uses of Funds</vt:lpstr>
      <vt:lpstr>Totals!Print_Area</vt:lpstr>
      <vt:lpstr>TotalsB1</vt:lpstr>
    </vt:vector>
  </TitlesOfParts>
  <Company>CASD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Augustine</dc:creator>
  <cp:lastModifiedBy>Jill Francisco</cp:lastModifiedBy>
  <cp:lastPrinted>2018-10-29T19:39:39Z</cp:lastPrinted>
  <dcterms:created xsi:type="dcterms:W3CDTF">2000-11-01T00:11:29Z</dcterms:created>
  <dcterms:modified xsi:type="dcterms:W3CDTF">2024-10-02T14:27:17Z</dcterms:modified>
</cp:coreProperties>
</file>